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数字创意（含文旅）" sheetId="4" r:id="rId1"/>
    <sheet name="新一代信息技术（含人工智能）" sheetId="5" r:id="rId2"/>
    <sheet name="新材料和绿色软包装产业" sheetId="6" r:id="rId3"/>
    <sheet name="新能源和汽车电子产业" sheetId="7" r:id="rId4"/>
    <sheet name="智能制造产业" sheetId="8" r:id="rId5"/>
    <sheet name="生命健康产业" sheetId="9" r:id="rId6"/>
    <sheet name="绿色食品产业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'数字创意（含文旅）'!$A$1:$D$54</definedName>
    <definedName name="_xlnm._FilterDatabase" localSheetId="1" hidden="1">'新一代信息技术（含人工智能）'!$A$1:$D$54</definedName>
    <definedName name="_xlnm._FilterDatabase" localSheetId="2" hidden="1">新材料和绿色软包装产业!$A$1:$D$47</definedName>
    <definedName name="_xlnm._FilterDatabase" localSheetId="3" hidden="1">新能源和汽车电子产业!$A$1:$D$47</definedName>
    <definedName name="_xlnm._FilterDatabase" localSheetId="4" hidden="1">智能制造产业!$A$1:$D$54</definedName>
    <definedName name="_xlnm._FilterDatabase" localSheetId="5" hidden="1">生命健康产业!$A$1:$D$52</definedName>
    <definedName name="_xlnm._FilterDatabase" localSheetId="6" hidden="1">绿色食品产业!$A$1:$D$57</definedName>
  </definedNames>
  <calcPr calcId="144525"/>
</workbook>
</file>

<file path=xl/sharedStrings.xml><?xml version="1.0" encoding="utf-8"?>
<sst xmlns="http://schemas.openxmlformats.org/spreadsheetml/2006/main" count="1088" uniqueCount="986">
  <si>
    <t>第二届中国黄山“迎客松”杯创意创新创业大赛
数字创意（含文旅行业）方向</t>
  </si>
  <si>
    <t>项目名称</t>
  </si>
  <si>
    <t>报名人</t>
  </si>
  <si>
    <t>公司名称</t>
  </si>
  <si>
    <t>排名</t>
  </si>
  <si>
    <t>文旅星球</t>
  </si>
  <si>
    <t>吴寿祯</t>
  </si>
  <si>
    <t>旅文数据科技（上海）有限公司</t>
  </si>
  <si>
    <t>基于元宇宙技术的应用沉浸式微剧院</t>
  </si>
  <si>
    <t>杨斌</t>
  </si>
  <si>
    <t>江西锐壹文化科技有限公司</t>
  </si>
  <si>
    <t>零镜工厂工业元宇宙平台</t>
  </si>
  <si>
    <t>孙培磊</t>
  </si>
  <si>
    <t>鸣启数字科技（山东）有限公司</t>
  </si>
  <si>
    <t>3D人工智能设计云平台</t>
  </si>
  <si>
    <t>王旭升</t>
  </si>
  <si>
    <t>云迹创意设计(上海)有限公司</t>
  </si>
  <si>
    <t>叶浪智能</t>
  </si>
  <si>
    <t>刘嘉乐</t>
  </si>
  <si>
    <t>广州叶浪互动科技有限公司</t>
  </si>
  <si>
    <t>头号赛车2050</t>
  </si>
  <si>
    <t>罗楚畅</t>
  </si>
  <si>
    <t>武汉小绿人动力技术股份技术有限公司</t>
  </si>
  <si>
    <t>视频AIGC的研发及产业化</t>
  </si>
  <si>
    <t>张立冈</t>
  </si>
  <si>
    <t>深圳市云影天光科技有限公司</t>
  </si>
  <si>
    <t>《本茶纲目》国风IP 茶文化新兴传播模式</t>
  </si>
  <si>
    <t>秦蓁蓁</t>
  </si>
  <si>
    <t>北京羲和山海科技有限公司</t>
  </si>
  <si>
    <t>“铸忆—web3旅游平台”</t>
  </si>
  <si>
    <t>孙宇恒</t>
  </si>
  <si>
    <t>北京麻吉文化传播有限公司</t>
  </si>
  <si>
    <t>通天代</t>
  </si>
  <si>
    <t>朱婉若</t>
  </si>
  <si>
    <t>芜湖若颖文化传媒有限公司</t>
  </si>
  <si>
    <t>视翼SYXR虚拟仿真数字化解决方案</t>
  </si>
  <si>
    <t>刘宇涵</t>
  </si>
  <si>
    <t>苏州视翼科技有限公司</t>
  </si>
  <si>
    <t>乐享歙县</t>
  </si>
  <si>
    <t>李远</t>
  </si>
  <si>
    <t>歙县徽创智慧旅游科技有限公司</t>
  </si>
  <si>
    <t>新天世界媒体</t>
  </si>
  <si>
    <t>李宗灿</t>
  </si>
  <si>
    <t>新天世界重庆科技有限公司</t>
  </si>
  <si>
    <t>寻找中国乡村振兴发展的钥匙</t>
  </si>
  <si>
    <t>孙咏雪</t>
  </si>
  <si>
    <t>徽尚文旅</t>
  </si>
  <si>
    <t>祁门县芦溪乡周家乡村茶旅融合项目</t>
  </si>
  <si>
    <t>潘诗雨</t>
  </si>
  <si>
    <t>安徽省旅游规划设计研究院</t>
  </si>
  <si>
    <t>冰河物语</t>
  </si>
  <si>
    <t>王国鸿</t>
  </si>
  <si>
    <t>北京冰河物语智能科技有限责任公司</t>
  </si>
  <si>
    <t>徽文化（休宁）数字文旅平台</t>
  </si>
  <si>
    <t>郭晓明</t>
  </si>
  <si>
    <t>合肥链世科技有限公司</t>
  </si>
  <si>
    <t>实景数字剧本游（文旅产业数字化升级）</t>
  </si>
  <si>
    <t>谢翊航</t>
  </si>
  <si>
    <t>深圳博纳移动信息技术有限公司</t>
  </si>
  <si>
    <t>基于可见光通信和机器视觉的光场交互方案</t>
  </si>
  <si>
    <t>方俊</t>
  </si>
  <si>
    <t>北京外号信息技术有限公司</t>
  </si>
  <si>
    <t>云镜旅拍</t>
  </si>
  <si>
    <t>文朋</t>
  </si>
  <si>
    <t>四川蓝桑智能科技有限公司</t>
  </si>
  <si>
    <t>飞手嗨场</t>
  </si>
  <si>
    <t>张玲俐</t>
  </si>
  <si>
    <t>未注册</t>
  </si>
  <si>
    <t>元宇宙建造交互系统</t>
  </si>
  <si>
    <t>鲁彬</t>
  </si>
  <si>
    <t>浙江光镀智造科技有限公司</t>
  </si>
  <si>
    <t>O2Web云原生图形引擎</t>
  </si>
  <si>
    <t>李桢</t>
  </si>
  <si>
    <t>北京元一畅想科技有限公司</t>
  </si>
  <si>
    <t>徽商阜康钱庄文化体验馆</t>
  </si>
  <si>
    <t>叶萍</t>
  </si>
  <si>
    <t>黄山雪岩徽文化发展有限公司</t>
  </si>
  <si>
    <t>星河探索-文化+数据驱动生产</t>
  </si>
  <si>
    <t>陈迪</t>
  </si>
  <si>
    <t>杭州深燃文化传媒有限公司</t>
  </si>
  <si>
    <t>奥真宇宙</t>
  </si>
  <si>
    <t>苏佳</t>
  </si>
  <si>
    <t>奥真文化传媒（北京）有限公司</t>
  </si>
  <si>
    <t>Web端轻量级元宇宙UGC平台</t>
  </si>
  <si>
    <t>宋达</t>
  </si>
  <si>
    <t>广州元居科技有限公司</t>
  </si>
  <si>
    <t>VOKA虚拟数字营销平台</t>
  </si>
  <si>
    <t>黄子毅</t>
  </si>
  <si>
    <t>上海我咖科技有限公司</t>
  </si>
  <si>
    <t>网红基地</t>
  </si>
  <si>
    <t>陈剑锋</t>
  </si>
  <si>
    <t>深圳前海凌世堂科技有限公司</t>
  </si>
  <si>
    <t>南怀智能</t>
  </si>
  <si>
    <t>彭博</t>
  </si>
  <si>
    <t>南怀智能科技（上海）有限公司</t>
  </si>
  <si>
    <t>AVT 沉浸式新音乐教育系统</t>
  </si>
  <si>
    <t>张鹏亚</t>
  </si>
  <si>
    <t>扬州音视学教育科技有限公司</t>
  </si>
  <si>
    <t>灵境云数字文旅平台</t>
  </si>
  <si>
    <t>陆昱橙</t>
  </si>
  <si>
    <t>南京维宸信息科技有限公司</t>
  </si>
  <si>
    <t>钛搏科技</t>
  </si>
  <si>
    <t>王震宇</t>
  </si>
  <si>
    <t>钛搏（北京）科技有限公司</t>
  </si>
  <si>
    <t>大洪山虚拟旅游元宇宙</t>
  </si>
  <si>
    <t>姚雪芹</t>
  </si>
  <si>
    <t>厦门蓝景建筑设计咨询有限公司</t>
  </si>
  <si>
    <t>数字文旅行业AI数字人</t>
  </si>
  <si>
    <t>赵伟民</t>
  </si>
  <si>
    <t>ACE游戏</t>
  </si>
  <si>
    <t>王宇宸</t>
  </si>
  <si>
    <t>杭州初宇游戏科技有限公司</t>
  </si>
  <si>
    <t>《白素贞》</t>
  </si>
  <si>
    <t>杨加助</t>
  </si>
  <si>
    <t>杭州流彩动画有限公司</t>
  </si>
  <si>
    <t>潮代——数字生态系统引领文产融合新时代</t>
  </si>
  <si>
    <t>王姝雅</t>
  </si>
  <si>
    <t>宁波蕙潮文化传媒有限公司</t>
  </si>
  <si>
    <t>FreeAI</t>
  </si>
  <si>
    <t>陈园月</t>
  </si>
  <si>
    <t>海南无限次元网络科技有限公司</t>
  </si>
  <si>
    <t>CallingOfChaos混沌召唤</t>
  </si>
  <si>
    <t>吴建斌</t>
  </si>
  <si>
    <t>杭州空介视觉科技有限公司</t>
  </si>
  <si>
    <t>农业物联网</t>
  </si>
  <si>
    <t>邓路</t>
  </si>
  <si>
    <t>黄山四月乡村农艺场有限公司</t>
  </si>
  <si>
    <t>王权</t>
  </si>
  <si>
    <t>张翔</t>
  </si>
  <si>
    <t>南平市建阳区克洛网络科技有限公司</t>
  </si>
  <si>
    <t>UGC+O2E互动视频平台</t>
  </si>
  <si>
    <t>孙瑞泽</t>
  </si>
  <si>
    <t>北京市逻辑互动科技有限公司</t>
  </si>
  <si>
    <t>ALLTIME万物时空</t>
  </si>
  <si>
    <t>钱煜</t>
  </si>
  <si>
    <t>万物时（浙江）文化有限公司</t>
  </si>
  <si>
    <t>徽光印记</t>
  </si>
  <si>
    <t>姚斌</t>
  </si>
  <si>
    <t>黄山徽聚堂教育科技有限公司</t>
  </si>
  <si>
    <t>拍藏</t>
  </si>
  <si>
    <t>赵前</t>
  </si>
  <si>
    <t>拍藏科技（天津）有限责任公司</t>
  </si>
  <si>
    <t>起源跃动</t>
  </si>
  <si>
    <t>李昊燃</t>
  </si>
  <si>
    <t>南京起源跃动科技有限公司</t>
  </si>
  <si>
    <t>931社交</t>
  </si>
  <si>
    <t>雷力</t>
  </si>
  <si>
    <t>成都橄榄山卫恩科技集团有限公司</t>
  </si>
  <si>
    <t>九号智能乐器</t>
  </si>
  <si>
    <t>任威</t>
  </si>
  <si>
    <t>九号音乐科技有限公司</t>
  </si>
  <si>
    <t>徽商汇生活本地通</t>
  </si>
  <si>
    <t>吴建坪</t>
  </si>
  <si>
    <t>文创人才培养</t>
  </si>
  <si>
    <t>吴正辉</t>
  </si>
  <si>
    <t>歙县正辉砖雕艺术研究所</t>
  </si>
  <si>
    <t>砚墨书香</t>
  </si>
  <si>
    <t>程亮亮</t>
  </si>
  <si>
    <t>第二届中国黄山“迎客松”杯创意创新创业大赛
新一代信息技术（含人工智能）方向</t>
  </si>
  <si>
    <t>工业视觉检测模块在茶叶生产制造领域应用</t>
  </si>
  <si>
    <t>王光夫</t>
  </si>
  <si>
    <t>天津瑟威兰斯科技有限公司</t>
  </si>
  <si>
    <t>人工智能决策平台</t>
  </si>
  <si>
    <t>曾琢</t>
  </si>
  <si>
    <t>苏州沃时数字科技有限公司</t>
  </si>
  <si>
    <t>北斗四模十一频卫星导航SOC芯片产业化</t>
  </si>
  <si>
    <t>刘华兴</t>
  </si>
  <si>
    <t>基于石墨烯材料的人工嗅觉传感技术及应用</t>
  </si>
  <si>
    <t>郭功剑</t>
  </si>
  <si>
    <t>杭州汇馨传感技术有限公司</t>
  </si>
  <si>
    <t>领先的AR+AI智能可视化穿戴技术</t>
  </si>
  <si>
    <t>赖梓畅</t>
  </si>
  <si>
    <t>北京阿法龙科技有限公司</t>
  </si>
  <si>
    <t>联邦学习优化下的制造行业数字孪生解决方案</t>
  </si>
  <si>
    <t>赵嘉熙</t>
  </si>
  <si>
    <t>越能科技（广州）有限公司</t>
  </si>
  <si>
    <t>压电材料传感器</t>
  </si>
  <si>
    <t>吴晓军</t>
  </si>
  <si>
    <t>深圳市中科传感技术有限公司</t>
  </si>
  <si>
    <t>高精度航空安全等检测设备及 通信预警系统</t>
  </si>
  <si>
    <t>王伟刚</t>
  </si>
  <si>
    <t>Smile智慧牙医-全景影像分析专家</t>
  </si>
  <si>
    <t>王建清</t>
  </si>
  <si>
    <t>上海思牙尔科技有限公司</t>
  </si>
  <si>
    <t>AIOT边缘计算解决方案</t>
  </si>
  <si>
    <t>赵嘉悦</t>
  </si>
  <si>
    <t>南京未来物联科技有限公司</t>
  </si>
  <si>
    <t>KnowCarbon</t>
  </si>
  <si>
    <t>关辽</t>
  </si>
  <si>
    <t>苏州碳宠科技有限公司</t>
  </si>
  <si>
    <t>科研大数据在工业场景的产业化应用实践</t>
  </si>
  <si>
    <t>庞永恒</t>
  </si>
  <si>
    <t>致博科技（沈阳）有限公司、辽宁数联达科技有限公司等5家</t>
  </si>
  <si>
    <t>面向下一代超高速通信技术太赫兹（6G）</t>
  </si>
  <si>
    <t>支炜</t>
  </si>
  <si>
    <t>苏州华域祥电子科技有限公司</t>
  </si>
  <si>
    <t>新型碳纤维材料及其相关污水处理设备</t>
  </si>
  <si>
    <t>孙洪岩</t>
  </si>
  <si>
    <t>用智能之光塑造民族品牌</t>
  </si>
  <si>
    <t>徐怡</t>
  </si>
  <si>
    <t>杭州罗莱迪思科技股份有限公司</t>
  </si>
  <si>
    <t>企点网</t>
  </si>
  <si>
    <t>徐新杰</t>
  </si>
  <si>
    <t>企点科技有限公司</t>
  </si>
  <si>
    <t>全球AIGC音视频交互方案领导者</t>
  </si>
  <si>
    <t>朱雷震</t>
  </si>
  <si>
    <t>上海庄生晓梦信息科技有限公司</t>
  </si>
  <si>
    <t>梯检家</t>
  </si>
  <si>
    <t>浦瀚</t>
  </si>
  <si>
    <t>南京智电互联网科技有限公司</t>
  </si>
  <si>
    <t>天工实验室</t>
  </si>
  <si>
    <t>裴夏</t>
  </si>
  <si>
    <t>中科天衡（成都）科技有限公司</t>
  </si>
  <si>
    <t>5G基站系统的高精度定位模块研发及产业化</t>
  </si>
  <si>
    <t>潘鹏</t>
  </si>
  <si>
    <t>灵猫数智</t>
  </si>
  <si>
    <t>张培清</t>
  </si>
  <si>
    <t>杭州灵猫数智科技有限公司</t>
  </si>
  <si>
    <t>小视智能视觉中枢平台</t>
  </si>
  <si>
    <t>余锦辉</t>
  </si>
  <si>
    <t>黄山小视科技有限公司</t>
  </si>
  <si>
    <t>光交澳智能控烟</t>
  </si>
  <si>
    <t>王经国</t>
  </si>
  <si>
    <t>光交澳（上海）智能科技有限公司</t>
  </si>
  <si>
    <t>千方智安攻防平台</t>
  </si>
  <si>
    <t>张钧建</t>
  </si>
  <si>
    <t>广州云守网络科技有限公司</t>
  </si>
  <si>
    <t>虫洞智慧终端物流</t>
  </si>
  <si>
    <t>刘先勇</t>
  </si>
  <si>
    <t>四川虫洞唤物物联网股份有限公司</t>
  </si>
  <si>
    <t>印记区块链电子印章</t>
  </si>
  <si>
    <t>杨宁波</t>
  </si>
  <si>
    <t>安徽高山科技有限公司</t>
  </si>
  <si>
    <t>同伴客</t>
  </si>
  <si>
    <t>刘欣源</t>
  </si>
  <si>
    <t>同伴客数据（北京）科技有限公司</t>
  </si>
  <si>
    <t>芯片驱动调光调色LED光源</t>
  </si>
  <si>
    <t>李雪峰</t>
  </si>
  <si>
    <t>安徽赛因斯先进技术有限公司</t>
  </si>
  <si>
    <t>万影视觉</t>
  </si>
  <si>
    <t>区善仁</t>
  </si>
  <si>
    <t>深圳市万影视觉科技有限公司</t>
  </si>
  <si>
    <t>暖医TMJ牙颌面畸形AI技术和服务平台.</t>
  </si>
  <si>
    <t>韩良杰</t>
  </si>
  <si>
    <t>上海暖医欧乐人工智能科技有限公司</t>
  </si>
  <si>
    <t>低碳建筑物联平台</t>
  </si>
  <si>
    <t>姚博</t>
  </si>
  <si>
    <t>杭州倍联低碳科技有限公司</t>
  </si>
  <si>
    <t>全息多维产品数字化交互系统</t>
  </si>
  <si>
    <t>闫磊</t>
  </si>
  <si>
    <t>苏州维卡幻境智能科技有限公司</t>
  </si>
  <si>
    <t>深黑科技.</t>
  </si>
  <si>
    <t>宋杰琛</t>
  </si>
  <si>
    <t>湖南深黑科技有限公司</t>
  </si>
  <si>
    <t>“大档案观”背景下智能数字化建设领航者</t>
  </si>
  <si>
    <t>于滢</t>
  </si>
  <si>
    <t>杭州英弗特科技有限公司</t>
  </si>
  <si>
    <t>微视店</t>
  </si>
  <si>
    <t>何宝华</t>
  </si>
  <si>
    <t>微视点科技（江门）有限公司</t>
  </si>
  <si>
    <t>带板无忧</t>
  </si>
  <si>
    <t>李洁莉</t>
  </si>
  <si>
    <t>智享物流</t>
  </si>
  <si>
    <t>基于 AI 视觉专家面向智慧电网场景检测</t>
  </si>
  <si>
    <t>李程</t>
  </si>
  <si>
    <t>苏州麦晓智能科技有限公司</t>
  </si>
  <si>
    <t>天云净品</t>
  </si>
  <si>
    <t>胡荣华</t>
  </si>
  <si>
    <t>天云净品（深圳）科技有限公司</t>
  </si>
  <si>
    <t>眼动追踪与视控人机交互系统</t>
  </si>
  <si>
    <t>陈乾</t>
  </si>
  <si>
    <t>上海灵魁智能科技有限公司</t>
  </si>
  <si>
    <t>艾特云梯数智连锁服务平台</t>
  </si>
  <si>
    <t>姚金贵</t>
  </si>
  <si>
    <t>杭州艾特云梯科技有限公司</t>
  </si>
  <si>
    <t>智慧实验室过程管理软硬件开发及产业化</t>
  </si>
  <si>
    <t>徐世文</t>
  </si>
  <si>
    <t>SmartLink智联</t>
  </si>
  <si>
    <t>王冲</t>
  </si>
  <si>
    <t>天津金锦科技有限公司</t>
  </si>
  <si>
    <t>固定资产盘点解决方案供应商</t>
  </si>
  <si>
    <t>郑笑娣</t>
  </si>
  <si>
    <t>杭州玉玑科技有限公司</t>
  </si>
  <si>
    <t>火星元宇宙</t>
  </si>
  <si>
    <t>董晓阳</t>
  </si>
  <si>
    <t>谷游科技（深圳）有限公司</t>
  </si>
  <si>
    <t>基于双光束干涉非接触式空间物质分布监测</t>
  </si>
  <si>
    <t>张传成</t>
  </si>
  <si>
    <t>GOHOME：您的智能寻宠助手</t>
  </si>
  <si>
    <t>张晓津</t>
  </si>
  <si>
    <t>金华盛望科技有限公司</t>
  </si>
  <si>
    <t>高亮度黄光警示照明光源</t>
  </si>
  <si>
    <t>任浩</t>
  </si>
  <si>
    <t>时空二元链-新科技智养惠老服务行业领跑者</t>
  </si>
  <si>
    <t>周煜寰</t>
  </si>
  <si>
    <t>“四去”合规公链 - 草田链</t>
  </si>
  <si>
    <t>易小伟</t>
  </si>
  <si>
    <t>上海黔易数据科技有限公司</t>
  </si>
  <si>
    <t>汽车后市场互联网+数据服务平台</t>
  </si>
  <si>
    <t>黄丹</t>
  </si>
  <si>
    <t>安徽中科观察数据科技有限公司</t>
  </si>
  <si>
    <t>便携式智慧AIO显示终端项目</t>
  </si>
  <si>
    <t>周永刚</t>
  </si>
  <si>
    <t>深圳颍创科技有限公司</t>
  </si>
  <si>
    <t>智慧园区全真VR运管系统</t>
  </si>
  <si>
    <t>汪雅瑞</t>
  </si>
  <si>
    <t>黄山云弧软件有限公司</t>
  </si>
  <si>
    <t>第二届中国黄山“迎客松”杯创意创新创业大赛
新材料和绿色软包装方向</t>
  </si>
  <si>
    <t>高性能碳基导电薄膜及其应用</t>
  </si>
  <si>
    <t>耿宏章</t>
  </si>
  <si>
    <t>碳星科技(天津)有限公司</t>
  </si>
  <si>
    <t>无机纳米材料杂化改性水性超支化高分子</t>
  </si>
  <si>
    <t>范振天</t>
  </si>
  <si>
    <t>苏州寰泰环境工程技术有限公司</t>
  </si>
  <si>
    <t>新型环氧树脂胶粘剂</t>
  </si>
  <si>
    <t>杜军</t>
  </si>
  <si>
    <t>全国产化先进热塑性复合材料全流程制备关键</t>
  </si>
  <si>
    <t>朱姝</t>
  </si>
  <si>
    <t>上海东华复材科技股份有限公司</t>
  </si>
  <si>
    <t>改性环氧材料在光电显示领域应用</t>
  </si>
  <si>
    <t>李跃</t>
  </si>
  <si>
    <t>提尔（苏州）新材料有限公司</t>
  </si>
  <si>
    <t>年产300吨聚酰亚胺工程塑料成型制备项目</t>
  </si>
  <si>
    <t>吴沁</t>
  </si>
  <si>
    <t>黄山聚鑫新材料有限公司</t>
  </si>
  <si>
    <t>碳基导热导电材料在半导体晶体管及TMMs系统的研发及产业化</t>
  </si>
  <si>
    <t>王旭</t>
  </si>
  <si>
    <t>超晶维（苏州）光电科技有限公司</t>
  </si>
  <si>
    <t>宽禁带半导体产业化项目</t>
  </si>
  <si>
    <t>朱纳新</t>
  </si>
  <si>
    <t>西安华合德新材料科技有限公司</t>
  </si>
  <si>
    <t>良瑞新材料</t>
  </si>
  <si>
    <t>江秉峰</t>
  </si>
  <si>
    <t>水性工业涂料用树脂项目</t>
  </si>
  <si>
    <t>江蓉</t>
  </si>
  <si>
    <t>黄山市科美新材料有限公司</t>
  </si>
  <si>
    <t>多陶瓷材料3D打印装备研发</t>
  </si>
  <si>
    <t>吴甲民</t>
  </si>
  <si>
    <t>可降解塑料包装材料</t>
  </si>
  <si>
    <t>黄然</t>
  </si>
  <si>
    <t>三门震合科技有限公司</t>
  </si>
  <si>
    <t>涂冠环保新材料</t>
  </si>
  <si>
    <t>周绪光</t>
  </si>
  <si>
    <t>南通涂冠环保科技有限公司</t>
  </si>
  <si>
    <t>极胄能量纱线与智能服饰</t>
  </si>
  <si>
    <t>董凯</t>
  </si>
  <si>
    <t>双模调控材料</t>
  </si>
  <si>
    <t>陆春海</t>
  </si>
  <si>
    <t>新材料植酸界膜剂系列产品项目</t>
  </si>
  <si>
    <t>周昆仑</t>
  </si>
  <si>
    <t>黄山生丰科技有限公司</t>
  </si>
  <si>
    <t>导热硅胶垫片</t>
  </si>
  <si>
    <t>李曼</t>
  </si>
  <si>
    <t>安徽瑞联高新材料有限公司</t>
  </si>
  <si>
    <t>环境响应型膨润土</t>
  </si>
  <si>
    <t>董汶鑫</t>
  </si>
  <si>
    <t>四川鑫林新材料科技有限公司</t>
  </si>
  <si>
    <t>木质素基超级电容炭</t>
  </si>
  <si>
    <t>王世超</t>
  </si>
  <si>
    <t>拟成立新公司</t>
  </si>
  <si>
    <t>以废治污——固废资源化治污解决方案开创者</t>
  </si>
  <si>
    <t>毕钰璋</t>
  </si>
  <si>
    <t>必照岩土科技（南京）有限公司</t>
  </si>
  <si>
    <t>AES抗菌抗病毒新材料及其市场应用</t>
  </si>
  <si>
    <t>杨栩</t>
  </si>
  <si>
    <t>浙江枫翎控股集团有限公司</t>
  </si>
  <si>
    <t>高速气体喷射制备新材料技术装备产业化</t>
  </si>
  <si>
    <t>任三兵</t>
  </si>
  <si>
    <t>智能汽车磁流变主动控制悬置开发</t>
  </si>
  <si>
    <t>陈义君</t>
  </si>
  <si>
    <t>高功率微电子器件用散热材料的研发与产业化</t>
  </si>
  <si>
    <t>何大方</t>
  </si>
  <si>
    <t>固态氢材料产品研发与应用</t>
  </si>
  <si>
    <t>陈滨</t>
  </si>
  <si>
    <t>淄博木齐新材料科技有限公司</t>
  </si>
  <si>
    <t>包装耗材产业互联网数字平台</t>
  </si>
  <si>
    <t>赵倩倩</t>
  </si>
  <si>
    <t>乐胶网信息技术（苏州）有限公司</t>
  </si>
  <si>
    <t>新型无菌包装材料</t>
  </si>
  <si>
    <t>程小ss</t>
  </si>
  <si>
    <t>黄山华屹新材料技术有限公司</t>
  </si>
  <si>
    <t>量子氧化铝</t>
  </si>
  <si>
    <t>许荣辉</t>
  </si>
  <si>
    <t>洛阳三睿宝纳米科技有限公司</t>
  </si>
  <si>
    <t>MRCF AAM®全球水泥4.5时代开创</t>
  </si>
  <si>
    <t>王伊莎</t>
  </si>
  <si>
    <t>杭州新碳低碳能源科技有限公司</t>
  </si>
  <si>
    <t>可见光催化消杀喷剂的研发及应用</t>
  </si>
  <si>
    <t>马海阔</t>
  </si>
  <si>
    <t>甘肃兰博研创科技有限公司</t>
  </si>
  <si>
    <t>高压旋切纳米气泡发生器的研发及产业化</t>
  </si>
  <si>
    <t>蔡文龙</t>
  </si>
  <si>
    <t>环保水性纳米化色浆</t>
  </si>
  <si>
    <t>赖垂林</t>
  </si>
  <si>
    <t>赣州市南康区励志门化工材料有限公司</t>
  </si>
  <si>
    <t>硅根结蒂——新型生物硅肥开拓者</t>
  </si>
  <si>
    <t>丁杰航</t>
  </si>
  <si>
    <t>重庆硅根农业科技有限公司</t>
  </si>
  <si>
    <t>生物质废弃物(稻壳)制造可再生能源联产</t>
  </si>
  <si>
    <t>张文斌</t>
  </si>
  <si>
    <t>杭州国千环境科技有限公司</t>
  </si>
  <si>
    <t>高性能海绵城市透水路面构建关键材料研发与铺装应用</t>
  </si>
  <si>
    <t>詹旭</t>
  </si>
  <si>
    <t>PEM电解水制氢多孔钛阳极气体扩散层</t>
  </si>
  <si>
    <t>贾明途</t>
  </si>
  <si>
    <t>青砼复合材料</t>
  </si>
  <si>
    <t>邱肖盼</t>
  </si>
  <si>
    <t>北京金帛科技有限公司</t>
  </si>
  <si>
    <t>双枪无人智能能源站</t>
  </si>
  <si>
    <t>郑婉娜</t>
  </si>
  <si>
    <t>品信天暖</t>
  </si>
  <si>
    <t>钟文</t>
  </si>
  <si>
    <t>成都品信天暖节能科技有限公司</t>
  </si>
  <si>
    <t>防疫减碳建筑技术</t>
  </si>
  <si>
    <t>黄颢文</t>
  </si>
  <si>
    <t>中国台湾 佳必得实业有限公司</t>
  </si>
  <si>
    <t>剪切增稠柔性防护 特种材料（民用和军用）</t>
  </si>
  <si>
    <t>胡浩然</t>
  </si>
  <si>
    <t>黄山久石科技发展有限公司</t>
  </si>
  <si>
    <t>正国新能源</t>
  </si>
  <si>
    <t>曹建伟</t>
  </si>
  <si>
    <t>河南正国新能源电力有限公司</t>
  </si>
  <si>
    <t>净野涂料</t>
  </si>
  <si>
    <t>鲁开锦</t>
  </si>
  <si>
    <t>佛山市净野环保材料有限公司</t>
  </si>
  <si>
    <t>加氢站与数字化氢能供应链</t>
  </si>
  <si>
    <t>沈军</t>
  </si>
  <si>
    <t>扬州天氢加气站基础设施有限公司</t>
  </si>
  <si>
    <t>高效油烟过滤网</t>
  </si>
  <si>
    <t>王杨</t>
  </si>
  <si>
    <t>安徽悦璟物联科技有限公司</t>
  </si>
  <si>
    <t>第二届中国黄山“迎客松”杯创意创新创业大赛
新能源和汽车电子方向</t>
  </si>
  <si>
    <t>新能源汽车及电子信息行业的高精尖材料（铜钛合金）</t>
  </si>
  <si>
    <t>付亚波</t>
  </si>
  <si>
    <t>新能源汽车、新能源风机配套供应商</t>
  </si>
  <si>
    <t>柏舒平</t>
  </si>
  <si>
    <t>苏州伟启智能科技有限公司</t>
  </si>
  <si>
    <t>全球首创自分层液流储能系统</t>
  </si>
  <si>
    <t>孟锦涛</t>
  </si>
  <si>
    <t>巨安储能武汉科技有限责任公司</t>
  </si>
  <si>
    <t>重器之“眼”—高精度导航领导者</t>
  </si>
  <si>
    <t>叶子君</t>
  </si>
  <si>
    <t>宁波微儿智能科技有限公司</t>
  </si>
  <si>
    <t>石墨烯基固态柔性快充电池</t>
  </si>
  <si>
    <t>张大龙</t>
  </si>
  <si>
    <t>北京翌柔科技有限公司</t>
  </si>
  <si>
    <t>浓差能绿色发电系统的研发及其产业化</t>
  </si>
  <si>
    <t>朱雪涛</t>
  </si>
  <si>
    <t>分布式城乡生态循环系统</t>
  </si>
  <si>
    <t>金春雷</t>
  </si>
  <si>
    <t>上海玖霖环保科技有限公司</t>
  </si>
  <si>
    <t>威海重鼎装备隔膜压缩机业务落地</t>
  </si>
  <si>
    <t>郐利华</t>
  </si>
  <si>
    <t>威海重鼎托邦智能装备有限公司</t>
  </si>
  <si>
    <t>碳然科技-高压储氢瓶口阀组件开拓者</t>
  </si>
  <si>
    <t>潘州鑫</t>
  </si>
  <si>
    <t>碳然智慧科技（杭州）有限公司</t>
  </si>
  <si>
    <t>新一代飞行汽车动力系统</t>
  </si>
  <si>
    <t>章杰</t>
  </si>
  <si>
    <t>深太（上海）动力科技有限公司</t>
  </si>
  <si>
    <t>全固态电池高分子聚合物电解质</t>
  </si>
  <si>
    <t>庄弘毅</t>
  </si>
  <si>
    <t>梧州欣铼能源科技有限公司</t>
  </si>
  <si>
    <t>突破性的 新一代超级电容</t>
  </si>
  <si>
    <t>黄潮</t>
  </si>
  <si>
    <t>信普容（苏州）新能源公司</t>
  </si>
  <si>
    <t>锂电池主动安全系统与传感器</t>
  </si>
  <si>
    <t>魏志超</t>
  </si>
  <si>
    <t>安徽省阿格莱亚智能科技有限公司</t>
  </si>
  <si>
    <t>镁科新型陶瓷纤维电池隔膜项目</t>
  </si>
  <si>
    <t>李传</t>
  </si>
  <si>
    <t>镁科（浙江）新材料有限公司</t>
  </si>
  <si>
    <t>新一代超高效智能风机系统</t>
  </si>
  <si>
    <t>王阳</t>
  </si>
  <si>
    <t>明程电机技术（深圳）有限公司</t>
  </si>
  <si>
    <t>新能源智能电动车</t>
  </si>
  <si>
    <t>黄元东</t>
  </si>
  <si>
    <t>黄山市路威汽车科技公司</t>
  </si>
  <si>
    <t>新材料安全锂电池解决方案</t>
  </si>
  <si>
    <t>臧华忠</t>
  </si>
  <si>
    <t>氢装上阵-国内领先的一体式光伏绿氢装备提</t>
  </si>
  <si>
    <t>孟新儒</t>
  </si>
  <si>
    <t>乐米达新能源汽车充电系统</t>
  </si>
  <si>
    <t>高建</t>
  </si>
  <si>
    <t>乐米达新能源（上海）有限公司</t>
  </si>
  <si>
    <t>智能交通预警设备</t>
  </si>
  <si>
    <t>钠离子电池产品的开发</t>
  </si>
  <si>
    <t>玉正日</t>
  </si>
  <si>
    <t>中瀚锂业有限公司</t>
  </si>
  <si>
    <t>基于风光耦合制氢的智慧能源系统</t>
  </si>
  <si>
    <t>林燚</t>
  </si>
  <si>
    <t>新能源自动化设备制造商</t>
  </si>
  <si>
    <t>郭佳鑫</t>
  </si>
  <si>
    <t>广东米亚基智能装备有限公司</t>
  </si>
  <si>
    <t>智由汽车</t>
  </si>
  <si>
    <t>杨占立</t>
  </si>
  <si>
    <t>智由（广州）新能源汽车科技有限责任公司</t>
  </si>
  <si>
    <t>众帮新能源</t>
  </si>
  <si>
    <t>夏汉明</t>
  </si>
  <si>
    <t>高性能低拖滞复合式制动器</t>
  </si>
  <si>
    <t>蔡睿</t>
  </si>
  <si>
    <t>浙江力邦合信智能制动系统股份有限公司</t>
  </si>
  <si>
    <t>恒源惠行</t>
  </si>
  <si>
    <t>林载炘</t>
  </si>
  <si>
    <t>清洁可靠智慧能源系统</t>
  </si>
  <si>
    <t>唐超</t>
  </si>
  <si>
    <t>南京淖能科技有限公司</t>
  </si>
  <si>
    <t>智能车身终极防撞系统</t>
  </si>
  <si>
    <t>陈志豪</t>
  </si>
  <si>
    <t>基于绿波协调动态优化干线道路导引系统</t>
  </si>
  <si>
    <t>练岚香</t>
  </si>
  <si>
    <t>智能电动无人驾驶汽车拖拉机关键技术产业化</t>
  </si>
  <si>
    <t>Grace Ye</t>
  </si>
  <si>
    <t>双碳利器：新绿色可再生动植物油基柴油</t>
  </si>
  <si>
    <t>陈淑敏</t>
  </si>
  <si>
    <t>厦门杰顶新能源科技有限公司</t>
  </si>
  <si>
    <t>YE科技</t>
  </si>
  <si>
    <t>王柯</t>
  </si>
  <si>
    <t>I-BMS技术物联网电池产品研发及产业化</t>
  </si>
  <si>
    <t>张青春</t>
  </si>
  <si>
    <t>电车家友服务</t>
  </si>
  <si>
    <t>尹铭</t>
  </si>
  <si>
    <t>江门达烽环保科技有限公司</t>
  </si>
  <si>
    <t>充电桩增值业务</t>
  </si>
  <si>
    <t>洪承洁</t>
  </si>
  <si>
    <t>杭州千惠街科技有限公司</t>
  </si>
  <si>
    <t>带有平面镜的光伏板</t>
  </si>
  <si>
    <t>欧阳斌</t>
  </si>
  <si>
    <t>长沙银汉空间科技有限公司</t>
  </si>
  <si>
    <t>基于区块链技术的安全驾驶眼动数据存证系统</t>
  </si>
  <si>
    <t>朱依水</t>
  </si>
  <si>
    <t>汇通新能源</t>
  </si>
  <si>
    <t>谢灵勇</t>
  </si>
  <si>
    <t>甘肃汇通新能源有限公司</t>
  </si>
  <si>
    <t>太阳能踏板车和滑板车</t>
  </si>
  <si>
    <t>朱韵</t>
  </si>
  <si>
    <t>RD-EPS用齿条滚珠丝杆副项目</t>
  </si>
  <si>
    <t>戴朝樑</t>
  </si>
  <si>
    <t>安徽冠瑞工业有限公司</t>
  </si>
  <si>
    <t>新能源汽⻋ 太阳能 转化防护装置</t>
  </si>
  <si>
    <t>张春辉</t>
  </si>
  <si>
    <t>柏特新能源</t>
  </si>
  <si>
    <t>路琨</t>
  </si>
  <si>
    <t>汽车落水逃生装置</t>
  </si>
  <si>
    <t>刘凯</t>
  </si>
  <si>
    <t>江西氦三科技有限公司</t>
  </si>
  <si>
    <t>新能源光伏玻璃清洗与视觉检测系统</t>
  </si>
  <si>
    <t>胡骏</t>
  </si>
  <si>
    <t>第二届中国黄山“迎客松”杯创意创新创业大赛
智能制造方向</t>
  </si>
  <si>
    <t>大功率精密离合器的研发与产业化</t>
  </si>
  <si>
    <t>廖湘平</t>
  </si>
  <si>
    <t>常州雷森离合器有限公司</t>
  </si>
  <si>
    <t>安全生产人工智能运维服务机器人系统</t>
  </si>
  <si>
    <t>李朝云</t>
  </si>
  <si>
    <t>上海贽匠智能科技有限公司</t>
  </si>
  <si>
    <t>自行车智能传动系统</t>
  </si>
  <si>
    <t>宋泽宇</t>
  </si>
  <si>
    <t>兰溪轮峰车料有限公司</t>
  </si>
  <si>
    <t>新一代超高效工业风机系统</t>
  </si>
  <si>
    <t>先进空天动力系统</t>
  </si>
  <si>
    <t>刘易</t>
  </si>
  <si>
    <t>空天合一（北京）空间科技有限公司</t>
  </si>
  <si>
    <t>一款可以准确预测随机载荷下金属疲劳寿命的</t>
  </si>
  <si>
    <t>马泽鹏</t>
  </si>
  <si>
    <t>无锡市恒鼎智能装备科技有限公司</t>
  </si>
  <si>
    <t>启视优樊科技</t>
  </si>
  <si>
    <t>谷雪莲</t>
  </si>
  <si>
    <t>启视优樊（未注册）</t>
  </si>
  <si>
    <t>基于MEMS和纳米材料的新型气体传感器</t>
  </si>
  <si>
    <t>蒋文凯</t>
  </si>
  <si>
    <t>铂瑞赛斯传感技术（上海）有限公司</t>
  </si>
  <si>
    <t>无损在线药品包装检测智能装备</t>
  </si>
  <si>
    <t>陈付志</t>
  </si>
  <si>
    <t>基于无人车的道路综合养护系统</t>
  </si>
  <si>
    <t>庞少东</t>
  </si>
  <si>
    <t>西安微特斯电子科技有限公司</t>
  </si>
  <si>
    <t>寰宇星河军用设备和商业航天项目</t>
  </si>
  <si>
    <t>马建荣</t>
  </si>
  <si>
    <t>北京寰宇星河机器人科技有限公司</t>
  </si>
  <si>
    <t>炎黄国芯-宇航及高可靠领域高性能自主可</t>
  </si>
  <si>
    <t>王惠东</t>
  </si>
  <si>
    <t>北京炎黄国芯科技有限公司</t>
  </si>
  <si>
    <t>基于5G应用的超高性能远程驾驶</t>
  </si>
  <si>
    <t>何遥</t>
  </si>
  <si>
    <t>长沙斐视科技有限公司</t>
  </si>
  <si>
    <t>ShadeMe全天候恒光控制解决方案</t>
  </si>
  <si>
    <t>吴宇杰</t>
  </si>
  <si>
    <t>无锡熹兆智能科技有限公司</t>
  </si>
  <si>
    <t>年产1000台电梯制造项目建议</t>
  </si>
  <si>
    <t>陈辉平</t>
  </si>
  <si>
    <t>江苏菱智电梯制造有限公司黄山分公司</t>
  </si>
  <si>
    <t>奇凯信科</t>
  </si>
  <si>
    <t>栾凤凯</t>
  </si>
  <si>
    <t>武汉奇凯信息科技发展有限公司</t>
  </si>
  <si>
    <t>骨骼流体超精密加工技术</t>
  </si>
  <si>
    <t>吴鸣宇</t>
  </si>
  <si>
    <t>麦佧仕光电光刻项目</t>
  </si>
  <si>
    <t>薛荣</t>
  </si>
  <si>
    <t>麦佧仕光电科技（上海）有限公司</t>
  </si>
  <si>
    <t>元理创新</t>
  </si>
  <si>
    <t>张胜</t>
  </si>
  <si>
    <t>镇江元理创新科技有限公司</t>
  </si>
  <si>
    <t>SIOYIE芯毅——中国智能卫浴新旗舰</t>
  </si>
  <si>
    <t>竺颖龙</t>
  </si>
  <si>
    <t>杭州创式云科技有限公司</t>
  </si>
  <si>
    <t>智能慧感系统及其产业化</t>
  </si>
  <si>
    <t>王成</t>
  </si>
  <si>
    <t>杭州己未火科技有限公司</t>
  </si>
  <si>
    <t>低功耗运行集成电路芯片</t>
  </si>
  <si>
    <t>张永良</t>
  </si>
  <si>
    <t>浙江申鑫电子有限公司</t>
  </si>
  <si>
    <t>面向航空航天及军工的高端复材三维增强体生</t>
  </si>
  <si>
    <t>龚小舟</t>
  </si>
  <si>
    <t>安徽陶芯科高性能陶瓷覆铜基板新建项目</t>
  </si>
  <si>
    <t>凌晨</t>
  </si>
  <si>
    <t>安徽陶芯科半导体新材料有限公司</t>
  </si>
  <si>
    <t>黑动动力科技</t>
  </si>
  <si>
    <t>阮观强</t>
  </si>
  <si>
    <t>杭州黑动动力科技有限公司</t>
  </si>
  <si>
    <t>基于物理模型的能谱校正双能X射线矿石分选</t>
  </si>
  <si>
    <t>黄周义</t>
  </si>
  <si>
    <t>哈工智选智能系统有限公司</t>
  </si>
  <si>
    <t>半导体（芯片）智能化视觉检测平台</t>
  </si>
  <si>
    <t>李志远</t>
  </si>
  <si>
    <t>重庆远创光电科技有限公司</t>
  </si>
  <si>
    <t>柱状矢量偏振激光器及应用</t>
  </si>
  <si>
    <t>李远松</t>
  </si>
  <si>
    <t>开关磁阻驱动电机系统产业化</t>
  </si>
  <si>
    <t>陈昊</t>
  </si>
  <si>
    <t>捍卫者——微型穿墙探测仪</t>
  </si>
  <si>
    <t>吴坤</t>
  </si>
  <si>
    <t>可编程教育机器人及AI情景智慧学测云平台</t>
  </si>
  <si>
    <t>刘孝清</t>
  </si>
  <si>
    <t>稀相风能输送技术</t>
  </si>
  <si>
    <t>马桥</t>
  </si>
  <si>
    <t>江苏春林风能科技有限公司</t>
  </si>
  <si>
    <t>智能扭矩移动标定平台</t>
  </si>
  <si>
    <t>张奇志</t>
  </si>
  <si>
    <t>黄山市万邦电子科技有限公司</t>
  </si>
  <si>
    <t>手语翻译手套</t>
  </si>
  <si>
    <t>于维佳</t>
  </si>
  <si>
    <t>呜啦啦（广州）科技有限公司</t>
  </si>
  <si>
    <t>灵鹰长空</t>
  </si>
  <si>
    <t>胡治军</t>
  </si>
  <si>
    <t>植护者（上海）智能科技有限公司</t>
  </si>
  <si>
    <t>伽马舌鲜无人餐厅</t>
  </si>
  <si>
    <t>姜颖健</t>
  </si>
  <si>
    <t>北京伽马舌鲜企业管理技术有限公司</t>
  </si>
  <si>
    <t>工业低速重载无人车</t>
  </si>
  <si>
    <t>常辉</t>
  </si>
  <si>
    <t>深圳市高斯科技有限公司</t>
  </si>
  <si>
    <t>全国领先的智能轮椅制造商-智能轮椅机器人</t>
  </si>
  <si>
    <t>金涛</t>
  </si>
  <si>
    <t>苏州红树林智能科技有限公司</t>
  </si>
  <si>
    <t>智慧交互球形机器人</t>
  </si>
  <si>
    <t>崔俊涛</t>
  </si>
  <si>
    <t>大连智球行科技有限公司</t>
  </si>
  <si>
    <t>数字家庭-超众管家机器人及产业化</t>
  </si>
  <si>
    <t>李修球</t>
  </si>
  <si>
    <t>深圳慧安康科技有限公司</t>
  </si>
  <si>
    <t>装配式整体卫厨</t>
  </si>
  <si>
    <t>李体刚</t>
  </si>
  <si>
    <t>吉事多科技（郑州）有限公司</t>
  </si>
  <si>
    <t>家居健康智能机器人解决方案</t>
  </si>
  <si>
    <t>王洪刚</t>
  </si>
  <si>
    <t>尤岚氏机器人（江苏）有限公司</t>
  </si>
  <si>
    <t>智能快速洗鞋技术</t>
  </si>
  <si>
    <t>郑华</t>
  </si>
  <si>
    <t>北京极遇科技有限公司</t>
  </si>
  <si>
    <t>新型防火板材智能打印生产技术和装备</t>
  </si>
  <si>
    <t>梅育华</t>
  </si>
  <si>
    <t>好药柜-互联网智能药诊柜</t>
  </si>
  <si>
    <t>陈剑</t>
  </si>
  <si>
    <t>上海云央网络科技有限公司</t>
  </si>
  <si>
    <t>飞的skytaxi</t>
  </si>
  <si>
    <t>王海涛</t>
  </si>
  <si>
    <t>HitBand ⼩⽩环</t>
  </si>
  <si>
    <t>陈嘉胜</t>
  </si>
  <si>
    <t>瘦声（杭州）科技有限公司</t>
  </si>
  <si>
    <t>基于AI技术的模块化可重构柔性焊接系统</t>
  </si>
  <si>
    <t>年产8500万片LCM+TP液晶显示模组</t>
  </si>
  <si>
    <t>田亚均</t>
  </si>
  <si>
    <t>黄山善渊光电科技有限公司</t>
  </si>
  <si>
    <t>果蔬前处理系列机械</t>
  </si>
  <si>
    <t>宋广飞</t>
  </si>
  <si>
    <t>黄山冠源食品包装机械有限公司</t>
  </si>
  <si>
    <t>肯特优AI人脸系统</t>
  </si>
  <si>
    <t>何衍星</t>
  </si>
  <si>
    <t>黄山肯特优智能科技有限公司</t>
  </si>
  <si>
    <t>数字喷墨和凹版印刷联合机</t>
  </si>
  <si>
    <t>谢俊武</t>
  </si>
  <si>
    <t>黄山枘淼机电科技有限公司</t>
  </si>
  <si>
    <t>第二届中国黄山“迎客松”杯创意创新创业大赛
生命健康方向</t>
  </si>
  <si>
    <t>心脉连衢</t>
  </si>
  <si>
    <t>李双阳</t>
  </si>
  <si>
    <t>天津心衢生物科技有限公司</t>
  </si>
  <si>
    <t>基于流式显微成像技术的智能体液分析仪</t>
  </si>
  <si>
    <t>曹飞</t>
  </si>
  <si>
    <t>深圳小孚医疗科技有限公司</t>
  </si>
  <si>
    <t>分子POCT及微流控芯片</t>
  </si>
  <si>
    <t>吕才树</t>
  </si>
  <si>
    <t>杭州早知道生物科技有限公司</t>
  </si>
  <si>
    <t>再生医学材料的医疗器械领域的产品的开发</t>
  </si>
  <si>
    <t>罗国东</t>
  </si>
  <si>
    <t>雷杰思特（重庆）再生医学科技有限公司</t>
  </si>
  <si>
    <t>人工智能全自动癌症筛查及辅助诊断系统</t>
  </si>
  <si>
    <t>廉正鑫</t>
  </si>
  <si>
    <t>深圳褀氏生物科技有限公司</t>
  </si>
  <si>
    <t>中科奥格</t>
  </si>
  <si>
    <t>潘登科</t>
  </si>
  <si>
    <t>成都中科奥格生物科技有限公司</t>
  </si>
  <si>
    <t>3C贴片—用语糖尿病足等慢性伤口的创新治</t>
  </si>
  <si>
    <t>管鸣宇</t>
  </si>
  <si>
    <t>医智云科技</t>
  </si>
  <si>
    <t>伍时建</t>
  </si>
  <si>
    <t>智能中医健康检测系统</t>
  </si>
  <si>
    <t>李云</t>
  </si>
  <si>
    <t>常州金姆健康科技有限公司</t>
  </si>
  <si>
    <t>宫颈癌变检测仪</t>
  </si>
  <si>
    <t>李雪</t>
  </si>
  <si>
    <t>杭州冬月医疗科技有限公司</t>
  </si>
  <si>
    <t>脑机接口主动康复训练产品研究及产业化</t>
  </si>
  <si>
    <t>张海峰</t>
  </si>
  <si>
    <t>山东海天智能工程有限公司</t>
  </si>
  <si>
    <t>活细胞成分提取液</t>
  </si>
  <si>
    <t>高飞</t>
  </si>
  <si>
    <t>宁波道特赛尔生物科技有限公司</t>
  </si>
  <si>
    <t>新一代皮肤缝合器械无创皮肤缝合器研发及产</t>
  </si>
  <si>
    <t>黄丛威</t>
  </si>
  <si>
    <t>嘉兴爱彼生医疗科技有限公司</t>
  </si>
  <si>
    <t>智精灵</t>
  </si>
  <si>
    <t>封世文</t>
  </si>
  <si>
    <t>北京智精灵有限公司</t>
  </si>
  <si>
    <t>无源纳米超微乳化技术在白内障手术中的应用</t>
  </si>
  <si>
    <t>蔡成平</t>
  </si>
  <si>
    <t>歙县惠民眼科医院</t>
  </si>
  <si>
    <t>MRNA平台抗肿瘤和病毒疫苗治疗产业化</t>
  </si>
  <si>
    <t>杨水祥</t>
  </si>
  <si>
    <t>苏州祥纳生物医药科技有限公司</t>
  </si>
  <si>
    <t>微生态制剂项目</t>
  </si>
  <si>
    <t>马占龙</t>
  </si>
  <si>
    <t>衡健煦众生物科技（北京）有限公司</t>
  </si>
  <si>
    <t>3D打印生物活性人工骨</t>
  </si>
  <si>
    <t>朱沛志</t>
  </si>
  <si>
    <t>人工智能与大健康</t>
  </si>
  <si>
    <t>谭淞文</t>
  </si>
  <si>
    <t>湖南雅湘医药有限公司</t>
  </si>
  <si>
    <t>慢病AI智慧诊疗系统</t>
  </si>
  <si>
    <t>徐周明</t>
  </si>
  <si>
    <t>涅盘智能（深圳）有限公司</t>
  </si>
  <si>
    <t>夜间体检</t>
  </si>
  <si>
    <t>李荣林</t>
  </si>
  <si>
    <t>广州市吉康医疗科技有限公司</t>
  </si>
  <si>
    <t>微生物高通量自动化药敏检测仪</t>
  </si>
  <si>
    <t>刘军发</t>
  </si>
  <si>
    <t>晴晨医疗</t>
  </si>
  <si>
    <t>赵一凡</t>
  </si>
  <si>
    <t>武汉晴晨医疗器械有限责任公司</t>
  </si>
  <si>
    <t>CT成像系统核心模组项目方案</t>
  </si>
  <si>
    <t>金虎林</t>
  </si>
  <si>
    <t>上海佰恩智电子科技有限公司</t>
  </si>
  <si>
    <t>国内领先的临床免疫数字平台</t>
  </si>
  <si>
    <t>龙果坚</t>
  </si>
  <si>
    <t>深圳泛因医学有限公司</t>
  </si>
  <si>
    <t>“爱晖”健康管家</t>
  </si>
  <si>
    <t>王至宏</t>
  </si>
  <si>
    <t>河北盛世天昕电子科技有限公司</t>
  </si>
  <si>
    <t>丹诺康股权融资</t>
  </si>
  <si>
    <t>庞作祥</t>
  </si>
  <si>
    <t>上海丹诺康养老服务有限公司</t>
  </si>
  <si>
    <t>神经脑电在消费电子与医疗的应用</t>
  </si>
  <si>
    <t>孙瑜</t>
  </si>
  <si>
    <t>浙江柔灵科技有限公司</t>
  </si>
  <si>
    <t>eDiaper智能纸尿裤</t>
  </si>
  <si>
    <t>陈阵</t>
  </si>
  <si>
    <t>深圳一代科技</t>
  </si>
  <si>
    <t>云天医疗机器人</t>
  </si>
  <si>
    <t>游桥</t>
  </si>
  <si>
    <t>重庆云天智能技术有限公司</t>
  </si>
  <si>
    <t>新兽药研发及其产业化</t>
  </si>
  <si>
    <t>王成彬</t>
  </si>
  <si>
    <t>安珂捷生物科技——开创安全注射新时代</t>
  </si>
  <si>
    <t>张璐钰</t>
  </si>
  <si>
    <t>珠海安科捷医疗器械有限责任公司</t>
  </si>
  <si>
    <t>脑科学在精神心理健康领域的创新应用</t>
  </si>
  <si>
    <t>吴建有</t>
  </si>
  <si>
    <t>杭州云戒科技有限公司</t>
  </si>
  <si>
    <t>急性脑中风/心梗急救药物的研发及产业化</t>
  </si>
  <si>
    <t>陈海平</t>
  </si>
  <si>
    <t>医疗影像数据云平台（北京云医康）</t>
  </si>
  <si>
    <t>曹颉</t>
  </si>
  <si>
    <t>北京云医康医疗科技集团有限公司</t>
  </si>
  <si>
    <t>“乳”愿Cherish Queen</t>
  </si>
  <si>
    <t>岳文杰</t>
  </si>
  <si>
    <t>清文科技</t>
  </si>
  <si>
    <t>张京京</t>
  </si>
  <si>
    <t>重庆清文科技有限公司</t>
  </si>
  <si>
    <t>盛夏未来——热射病预警装置</t>
  </si>
  <si>
    <t>索鑫宇</t>
  </si>
  <si>
    <t>健康云-基于大健康平台系统</t>
  </si>
  <si>
    <t>张万青</t>
  </si>
  <si>
    <t>上海益生健康科技有限公司</t>
  </si>
  <si>
    <t>数字化智能老花测试装置</t>
  </si>
  <si>
    <t>张森</t>
  </si>
  <si>
    <t>温州森一眼镜设计有限公司</t>
  </si>
  <si>
    <t>基于物联网的共享医疗平台与设备的研发</t>
  </si>
  <si>
    <t>宋丽贤</t>
  </si>
  <si>
    <t>钼定神现——小型动物脑定位切片取材仪</t>
  </si>
  <si>
    <t>罗超</t>
  </si>
  <si>
    <t>成都市云疾救医学科技有限公司</t>
  </si>
  <si>
    <t>黄山贡菊超低温萃取、活性成分分离</t>
  </si>
  <si>
    <t>刘金华</t>
  </si>
  <si>
    <t>黄山康芝堂生物工程有限公司</t>
  </si>
  <si>
    <t>新安医学药食同源中药材研发种植与生产</t>
  </si>
  <si>
    <t>倪林俊</t>
  </si>
  <si>
    <t>安徽天全生生物科技有限公司</t>
  </si>
  <si>
    <t>青少年及儿童心理健康及大脑检测</t>
  </si>
  <si>
    <t>中科益普（北京）健康科技有限公司</t>
  </si>
  <si>
    <t>莱恩彤.鸿儒传承360°新中医综合诊疗馆</t>
  </si>
  <si>
    <t>杨沁</t>
  </si>
  <si>
    <t>成都市新都鸿儒传承中医诊所有限公司</t>
  </si>
  <si>
    <t>贡菊枇杷茶(玉容茶)工艺创新与应用</t>
  </si>
  <si>
    <t>程付强</t>
  </si>
  <si>
    <t>歙县霜蕊菊花研究所</t>
  </si>
  <si>
    <t>药链</t>
  </si>
  <si>
    <t>吴家轩</t>
  </si>
  <si>
    <t>武汉予象健康信息技术有限公司</t>
  </si>
  <si>
    <t>艾彼森农科——胡蜂产业的研发与推广</t>
  </si>
  <si>
    <t>王艳君</t>
  </si>
  <si>
    <t>昆明艾彼森生物科技开发责任有限公司</t>
  </si>
  <si>
    <t>中医治疗肛肠科疾病的创新和应用</t>
  </si>
  <si>
    <t>刘晓峰</t>
  </si>
  <si>
    <t>黄山善达医院有限公司</t>
  </si>
  <si>
    <t>第二届中国黄山“迎客松”杯创意创新创业大赛
绿色食品方向</t>
  </si>
  <si>
    <t>阿兹妠食品</t>
  </si>
  <si>
    <t>邓爱平</t>
  </si>
  <si>
    <t>山东阿兹那食品有限公司</t>
  </si>
  <si>
    <t>便携式食品安全快速检测仪研发及其产业化</t>
  </si>
  <si>
    <t>甄俊杰</t>
  </si>
  <si>
    <t>广东朗源生物科技有限公司</t>
  </si>
  <si>
    <t>超高压电场干燥设备</t>
  </si>
  <si>
    <t>郑润森</t>
  </si>
  <si>
    <t>药茶兼用菊花产业链建设项目</t>
  </si>
  <si>
    <t>胡冠玉</t>
  </si>
  <si>
    <t>黄山济高生态农业科技发展有限公司</t>
  </si>
  <si>
    <t>醉白帝-脐橙佳酿</t>
  </si>
  <si>
    <t>余金艳</t>
  </si>
  <si>
    <t>重庆市奉节县夔凤酒业有限公司</t>
  </si>
  <si>
    <t>正盒农业 食品品牌出海</t>
  </si>
  <si>
    <t>王雨倩</t>
  </si>
  <si>
    <t>正盒出海(重庆)电子商务有限公司</t>
  </si>
  <si>
    <t>耀元玉米食品</t>
  </si>
  <si>
    <t>崔景福</t>
  </si>
  <si>
    <t>玉米食代科技开发吉林有限公司</t>
  </si>
  <si>
    <t>等离子速熟保鲜新技术</t>
  </si>
  <si>
    <t>刘林</t>
  </si>
  <si>
    <t>八鲜康品（深圳）食品机械科技有限公司</t>
  </si>
  <si>
    <t>“缙”道彩面：速食产品服务中心</t>
  </si>
  <si>
    <t>肖怡菲</t>
  </si>
  <si>
    <t>川龙洪光益生菌·绿色环保种养殖</t>
  </si>
  <si>
    <t>代作光</t>
  </si>
  <si>
    <t>四川洪光农业开发有限责任公司</t>
  </si>
  <si>
    <t>中云农数字渔业</t>
  </si>
  <si>
    <t>陈安书</t>
  </si>
  <si>
    <t>锄禾</t>
  </si>
  <si>
    <t>叶胜昔</t>
  </si>
  <si>
    <t>浙江龙游锄禾农业科技有限公司</t>
  </si>
  <si>
    <t>黄山“光伏+智慧农业”科技创新产业园</t>
  </si>
  <si>
    <t>杨瀚林</t>
  </si>
  <si>
    <t>赏友花业新式茶饮二期项目</t>
  </si>
  <si>
    <t>张晨</t>
  </si>
  <si>
    <t>黄山赏友花业有限公司</t>
  </si>
  <si>
    <t>分子标记鉴定筛选的番茄育种研发及营销</t>
  </si>
  <si>
    <t>孙楸玥</t>
  </si>
  <si>
    <t>武汉楚楚有为生物科技有限公司</t>
  </si>
  <si>
    <t>三千许府牛</t>
  </si>
  <si>
    <t>刘昊</t>
  </si>
  <si>
    <t>杭州三千许府牛餐饮管理有限公司</t>
  </si>
  <si>
    <t>渔链智造</t>
  </si>
  <si>
    <t>顾向前</t>
  </si>
  <si>
    <t>基于人工智能与动物医学的家禽智能养殖系统</t>
  </si>
  <si>
    <t>黄山优质农副产品生态种养殖+农·旅 基地</t>
  </si>
  <si>
    <t>杨帆</t>
  </si>
  <si>
    <t>黄山杨村十里生态农业开发有限公司</t>
  </si>
  <si>
    <t>快碱碱青梅精</t>
  </si>
  <si>
    <t>曾伟钦</t>
  </si>
  <si>
    <t>快碱碱（厦门）生物科技有限公司</t>
  </si>
  <si>
    <t>2000万百合种球扩繁及产业化</t>
  </si>
  <si>
    <t>程迁发</t>
  </si>
  <si>
    <t>永康市江南百合育种有限公司</t>
  </si>
  <si>
    <t>两年三熟大樱桃集成种植技术示范与推广</t>
  </si>
  <si>
    <t>张正一</t>
  </si>
  <si>
    <t>吉林非常道农业技术有限公司</t>
  </si>
  <si>
    <t>宅十堂共富工坊项目</t>
  </si>
  <si>
    <t>蔡沈枫</t>
  </si>
  <si>
    <t>德清县风枵家庭农场有限公司</t>
  </si>
  <si>
    <t>油侠油烟管道多模态清洁机器人</t>
  </si>
  <si>
    <t>王小东</t>
  </si>
  <si>
    <t>熹食物语</t>
  </si>
  <si>
    <t>朱凌洁</t>
  </si>
  <si>
    <t>杭州拾熹企业咨询管理有限公司</t>
  </si>
  <si>
    <t>基于近红外光谱果蔬食品快速检测设备</t>
  </si>
  <si>
    <t>杨秀英</t>
  </si>
  <si>
    <t>一棵茶树（杭州）科技文化有限公司</t>
  </si>
  <si>
    <t>卢佳琪</t>
  </si>
  <si>
    <t>蛋鸭绿色无抗养殖</t>
  </si>
  <si>
    <t>冯伟峰</t>
  </si>
  <si>
    <t>金华金婺农业发展有限公司</t>
  </si>
  <si>
    <t>米稻灵——打造新的农业绿色品牌</t>
  </si>
  <si>
    <t>朱雪杰</t>
  </si>
  <si>
    <t>上海米稻灵农业科技有限公司</t>
  </si>
  <si>
    <t>何跃峰茶文化项目</t>
  </si>
  <si>
    <t>何跃峰</t>
  </si>
  <si>
    <t>黟县何跃峰茶文化工作室</t>
  </si>
  <si>
    <t>徽州美味的另一种打开方式</t>
  </si>
  <si>
    <t>余红俐</t>
  </si>
  <si>
    <t>食用花卉全产业链矩阵</t>
  </si>
  <si>
    <t>丁忠锵</t>
  </si>
  <si>
    <t>杭州午榴农业科技有限公司</t>
  </si>
  <si>
    <t>徽州区绿色食品（预制菜）产业园项目</t>
  </si>
  <si>
    <t>张志凯</t>
  </si>
  <si>
    <t>黄山市徽州区经济开发区投资发展有限公司</t>
  </si>
  <si>
    <t>夏秋茶废角料三维发酵制作高品质茶含片</t>
  </si>
  <si>
    <t>郑选东</t>
  </si>
  <si>
    <t>工大生物科技（黄山）有限公司</t>
  </si>
  <si>
    <t>荒蔚白茶</t>
  </si>
  <si>
    <t>胡惠</t>
  </si>
  <si>
    <t>黄山京徽农业科技有限公司</t>
  </si>
  <si>
    <t>”油“爱而生，健康”油“你决定</t>
  </si>
  <si>
    <t>刘丹凝</t>
  </si>
  <si>
    <t>杭州尚润科贸有限公司</t>
  </si>
  <si>
    <t>保菌护航——打开羊肚菌平民化种植的大门</t>
  </si>
  <si>
    <t>潘清泉</t>
  </si>
  <si>
    <t>壹分田农业</t>
  </si>
  <si>
    <t>朱伟</t>
  </si>
  <si>
    <t>鲤伴农场高品质农业产品产业集群打造项目</t>
  </si>
  <si>
    <t>娄奕</t>
  </si>
  <si>
    <t>杭州乐堤科技有限公司</t>
  </si>
  <si>
    <t>无人农场智慧服务平台</t>
  </si>
  <si>
    <t>江勇</t>
  </si>
  <si>
    <t>安徽图知天下大数据科技有限公司</t>
  </si>
  <si>
    <t>打造全新的农林牧渔</t>
  </si>
  <si>
    <t>孙国胜</t>
  </si>
  <si>
    <t>河北胜墨科技有限公司</t>
  </si>
  <si>
    <t>基于人工智能的农业信息推荐</t>
  </si>
  <si>
    <t>曹昂</t>
  </si>
  <si>
    <t>陕西惠民农业科技传播咨询有限公司</t>
  </si>
  <si>
    <t>植还原技术赋能水果种植增产提质项目</t>
  </si>
  <si>
    <t>周景蕊</t>
  </si>
  <si>
    <t>大连红果农业科技发展集团有限公司</t>
  </si>
  <si>
    <t>娘笑笑茶肆</t>
  </si>
  <si>
    <t>张保权</t>
  </si>
  <si>
    <t>杭州仁汇健康管理有限公司</t>
  </si>
  <si>
    <t>源康家庭生态农场</t>
  </si>
  <si>
    <t>胡忠民</t>
  </si>
  <si>
    <t>休宁县江潭源康家庭生态农场</t>
  </si>
  <si>
    <t>黄山富硒茶品牌建设项目</t>
  </si>
  <si>
    <t>赵先锋</t>
  </si>
  <si>
    <t>黄山赛如检测科技有限公司</t>
  </si>
  <si>
    <t>高端智能农业机械</t>
  </si>
  <si>
    <t>于江龙</t>
  </si>
  <si>
    <t>黑龙江丰沃非凡农业科技发展有限公司</t>
  </si>
  <si>
    <t>黄山市驯化饲料鳜鱼养殖及及时技术推广</t>
  </si>
  <si>
    <t>姚文斌</t>
  </si>
  <si>
    <t>安徽省柳溪水产养殖有限公司</t>
  </si>
  <si>
    <t>一品黄山 祁茶百香</t>
  </si>
  <si>
    <t>戴显灵</t>
  </si>
  <si>
    <t>黄山市祁百香茶业有限公司</t>
  </si>
  <si>
    <t>春盛好食材全产业链集群项目</t>
  </si>
  <si>
    <t>尹俊</t>
  </si>
  <si>
    <t>黄山市盛春生态农业科技发展有限公司</t>
  </si>
  <si>
    <t>灵芝深加工项目</t>
  </si>
  <si>
    <t>王继俊</t>
  </si>
  <si>
    <t>南京宝芝莲医药科技有限公司</t>
  </si>
  <si>
    <t>皖南（祁门）油茶生态文化博览园</t>
  </si>
  <si>
    <t>张元炜</t>
  </si>
  <si>
    <t>安徽正心油茶科技发展有限公司</t>
  </si>
  <si>
    <t>建设祁门豆花鸡保种场</t>
  </si>
  <si>
    <t>查德华</t>
  </si>
  <si>
    <t>黄山祥华生态养殖有限公司</t>
  </si>
  <si>
    <t>茶瓷融合发展项目</t>
  </si>
  <si>
    <t>陈瑶</t>
  </si>
  <si>
    <t>安徽省黄山市祁门东景合茶业有限公司</t>
  </si>
  <si>
    <t>金耳栽培基地建设项目</t>
  </si>
  <si>
    <t>李润涛</t>
  </si>
  <si>
    <t>黄山祁农优选电子商务有限公司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</si>
</sst>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elian123\Desktop\&#40644;&#23665;&#21021;&#23457;\&#24402;&#26723;\&#20004;&#26085;&#24635;&#20998;\&#32479;&#20998;&#34920;-&#25968;&#23383;&#21019;&#24847;%20&#324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elian123\Desktop\&#40644;&#23665;&#21021;&#23457;\&#24402;&#26723;\&#20004;&#26085;&#24635;&#20998;\&#20004;&#27425;&#32479;&#20998;&#34920;-&#26032;&#33021;&#28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elian123\Desktop\&#40644;&#23665;&#21021;&#23457;\&#24402;&#26723;\&#20004;&#26085;&#24635;&#20998;\&#32479;&#20998;&#34920;-&#26032;&#19968;&#20195;&#20449;&#24687;&#25216;&#26415;%20&#324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elian123\Desktop\&#40644;&#23665;&#21021;&#23457;\&#24402;&#26723;\&#20004;&#26085;&#24635;&#20998;\&#20004;&#22825;&#32479;&#20998;&#34920;-&#26032;&#26448;&#2600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elian123\Desktop\&#40644;&#23665;&#21021;&#23457;\&#24402;&#26723;\&#20004;&#26085;&#24635;&#20998;\&#20004;&#22825;&#32479;&#20998;&#34920;-&#26234;&#33021;&#21046;&#3689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elian123\Desktop\&#40644;&#23665;&#21021;&#23457;\&#24402;&#26723;\&#20004;&#26085;&#24635;&#20998;\&#20004;&#22825;&#32479;&#20998;&#34920;-&#32511;&#33394;&#39135;&#216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统分表"/>
      <sheetName val="12号"/>
      <sheetName val="15号"/>
    </sheetNames>
    <sheetDataSet>
      <sheetData sheetId="0" refreshError="1"/>
      <sheetData sheetId="1" refreshError="1">
        <row r="3">
          <cell r="B3" t="str">
            <v>文旅星球</v>
          </cell>
          <cell r="C3">
            <v>83.9266666666667</v>
          </cell>
          <cell r="D3">
            <v>92.1466666666667</v>
          </cell>
          <cell r="E3">
            <v>176.073333333333</v>
          </cell>
          <cell r="F3">
            <v>88.0366666666667</v>
          </cell>
          <cell r="G3">
            <v>1</v>
          </cell>
        </row>
        <row r="4">
          <cell r="B4" t="str">
            <v>梦回千年，寻觅历史-基于元宇宙技术的沉浸</v>
          </cell>
          <cell r="C4">
            <v>88.3966666666667</v>
          </cell>
          <cell r="D4">
            <v>87.3466666666667</v>
          </cell>
          <cell r="E4">
            <v>175.743333333333</v>
          </cell>
          <cell r="F4">
            <v>87.8716666666667</v>
          </cell>
          <cell r="G4">
            <v>2</v>
          </cell>
        </row>
        <row r="5">
          <cell r="B5" t="str">
            <v>零镜工厂工业元宇宙平台</v>
          </cell>
          <cell r="C5">
            <v>90.78</v>
          </cell>
          <cell r="D5">
            <v>84.18</v>
          </cell>
          <cell r="E5">
            <v>174.96</v>
          </cell>
          <cell r="F5">
            <v>87.48</v>
          </cell>
          <cell r="G5">
            <v>3</v>
          </cell>
        </row>
        <row r="6">
          <cell r="B6" t="str">
            <v>3D人工智能设计云平台.</v>
          </cell>
          <cell r="C6">
            <v>85.4433333333333</v>
          </cell>
          <cell r="D6">
            <v>89.28</v>
          </cell>
          <cell r="E6">
            <v>174.723333333333</v>
          </cell>
          <cell r="F6">
            <v>87.3616666666667</v>
          </cell>
          <cell r="G6">
            <v>4</v>
          </cell>
        </row>
        <row r="7">
          <cell r="B7" t="str">
            <v>叶浪智能</v>
          </cell>
          <cell r="C7">
            <v>87.57</v>
          </cell>
          <cell r="D7">
            <v>85.0466666666667</v>
          </cell>
          <cell r="E7">
            <v>172.616666666667</v>
          </cell>
          <cell r="F7">
            <v>86.3083333333333</v>
          </cell>
          <cell r="G7">
            <v>5</v>
          </cell>
        </row>
        <row r="8">
          <cell r="B8" t="str">
            <v>头号赛车2050</v>
          </cell>
          <cell r="C8">
            <v>86.33</v>
          </cell>
          <cell r="D8">
            <v>85.9766666666667</v>
          </cell>
          <cell r="E8">
            <v>172.306666666667</v>
          </cell>
          <cell r="F8">
            <v>86.1533333333334</v>
          </cell>
          <cell r="G8">
            <v>6</v>
          </cell>
        </row>
        <row r="9">
          <cell r="B9" t="str">
            <v>视频AIGC的研发及产业化</v>
          </cell>
          <cell r="C9">
            <v>83.9933333333333</v>
          </cell>
          <cell r="D9">
            <v>87.0266666666667</v>
          </cell>
          <cell r="E9">
            <v>171.02</v>
          </cell>
          <cell r="F9">
            <v>85.51</v>
          </cell>
          <cell r="G9">
            <v>7</v>
          </cell>
        </row>
        <row r="10">
          <cell r="B10" t="str">
            <v>《本茶纲目》国风IP 茶文化新兴传播模式</v>
          </cell>
          <cell r="C10">
            <v>85.2733333333333</v>
          </cell>
          <cell r="D10">
            <v>84.99</v>
          </cell>
          <cell r="E10">
            <v>170.263333333333</v>
          </cell>
          <cell r="F10">
            <v>85.1316666666666</v>
          </cell>
          <cell r="G10">
            <v>8</v>
          </cell>
        </row>
        <row r="11">
          <cell r="B11" t="str">
            <v>“铸忆—web3旅游平台”</v>
          </cell>
          <cell r="C11">
            <v>86.4733333333333</v>
          </cell>
          <cell r="D11">
            <v>83.2066666666667</v>
          </cell>
          <cell r="E11">
            <v>169.68</v>
          </cell>
          <cell r="F11">
            <v>84.84</v>
          </cell>
          <cell r="G11">
            <v>9</v>
          </cell>
        </row>
        <row r="12">
          <cell r="B12" t="str">
            <v>通天代</v>
          </cell>
          <cell r="C12">
            <v>86.2966666666667</v>
          </cell>
          <cell r="D12">
            <v>83.03</v>
          </cell>
          <cell r="E12">
            <v>169.326666666667</v>
          </cell>
          <cell r="F12">
            <v>84.6633333333334</v>
          </cell>
          <cell r="G12">
            <v>10</v>
          </cell>
        </row>
        <row r="13">
          <cell r="B13" t="str">
            <v>视翼SYXR虚拟仿真数字化解决方案</v>
          </cell>
          <cell r="C13">
            <v>85.0266666666667</v>
          </cell>
          <cell r="D13">
            <v>84.1633333333333</v>
          </cell>
          <cell r="E13">
            <v>169.19</v>
          </cell>
          <cell r="F13">
            <v>84.595</v>
          </cell>
          <cell r="G13">
            <v>11</v>
          </cell>
        </row>
        <row r="14">
          <cell r="B14" t="str">
            <v>乐享歙县</v>
          </cell>
          <cell r="C14">
            <v>84.3133333333333</v>
          </cell>
          <cell r="D14" t="e">
            <v>#N/A</v>
          </cell>
          <cell r="E14" t="e">
            <v>#N/A</v>
          </cell>
          <cell r="F14">
            <v>84.3133333333333</v>
          </cell>
          <cell r="G14">
            <v>12</v>
          </cell>
        </row>
        <row r="15">
          <cell r="B15" t="str">
            <v>新天世界媒体</v>
          </cell>
          <cell r="C15">
            <v>78.9066666666667</v>
          </cell>
          <cell r="D15">
            <v>88.81</v>
          </cell>
          <cell r="E15">
            <v>167.716666666667</v>
          </cell>
          <cell r="F15">
            <v>83.8583333333333</v>
          </cell>
          <cell r="G15">
            <v>13</v>
          </cell>
        </row>
        <row r="16">
          <cell r="B16" t="str">
            <v>寻找中国乡村振兴发展的钥匙</v>
          </cell>
          <cell r="C16">
            <v>83.8433333333333</v>
          </cell>
          <cell r="D16" t="e">
            <v>#N/A</v>
          </cell>
          <cell r="E16" t="e">
            <v>#N/A</v>
          </cell>
          <cell r="F16">
            <v>83.8433333333333</v>
          </cell>
          <cell r="G16">
            <v>14</v>
          </cell>
        </row>
        <row r="17">
          <cell r="B17" t="str">
            <v>祁门县芦溪乡周家乡村茶旅融合项目</v>
          </cell>
          <cell r="C17">
            <v>83.41</v>
          </cell>
          <cell r="D17" t="e">
            <v>#N/A</v>
          </cell>
          <cell r="E17" t="e">
            <v>#N/A</v>
          </cell>
          <cell r="F17">
            <v>83.41</v>
          </cell>
          <cell r="G17">
            <v>15</v>
          </cell>
        </row>
        <row r="18">
          <cell r="B18" t="str">
            <v>冰河物语</v>
          </cell>
          <cell r="C18">
            <v>86.1566666666667</v>
          </cell>
          <cell r="D18">
            <v>80.5933333333333</v>
          </cell>
          <cell r="E18">
            <v>166.75</v>
          </cell>
          <cell r="F18">
            <v>83.375</v>
          </cell>
          <cell r="G18">
            <v>16</v>
          </cell>
        </row>
        <row r="19">
          <cell r="B19" t="str">
            <v>徽文化（休宁）数字文旅平台</v>
          </cell>
          <cell r="C19">
            <v>83.26</v>
          </cell>
          <cell r="D19" t="e">
            <v>#N/A</v>
          </cell>
          <cell r="E19" t="e">
            <v>#N/A</v>
          </cell>
          <cell r="F19">
            <v>83.26</v>
          </cell>
          <cell r="G19">
            <v>17</v>
          </cell>
        </row>
        <row r="20">
          <cell r="B20" t="str">
            <v>实景数字剧本游（文旅产业数字化升级）</v>
          </cell>
          <cell r="C20">
            <v>82.1766666666667</v>
          </cell>
          <cell r="D20">
            <v>84.3233333333333</v>
          </cell>
          <cell r="E20">
            <v>166.5</v>
          </cell>
          <cell r="F20">
            <v>83.25</v>
          </cell>
          <cell r="G20">
            <v>18</v>
          </cell>
        </row>
        <row r="21">
          <cell r="B21" t="str">
            <v>基于可见光通信和机器视觉的光场交互方案</v>
          </cell>
          <cell r="C21">
            <v>85.1766666666667</v>
          </cell>
          <cell r="D21">
            <v>80.76</v>
          </cell>
          <cell r="E21">
            <v>165.936666666667</v>
          </cell>
          <cell r="F21">
            <v>82.9683333333334</v>
          </cell>
          <cell r="G21">
            <v>19</v>
          </cell>
        </row>
        <row r="22">
          <cell r="B22" t="str">
            <v>云镜旅拍</v>
          </cell>
          <cell r="C22">
            <v>77.39</v>
          </cell>
          <cell r="D22">
            <v>88.4933333333333</v>
          </cell>
          <cell r="E22">
            <v>165.883333333333</v>
          </cell>
          <cell r="F22">
            <v>82.9416666666666</v>
          </cell>
          <cell r="G22">
            <v>20</v>
          </cell>
        </row>
        <row r="23">
          <cell r="B23" t="str">
            <v>飞手嗨场</v>
          </cell>
          <cell r="C23">
            <v>74.71</v>
          </cell>
          <cell r="D23">
            <v>90.6133333333333</v>
          </cell>
          <cell r="E23">
            <v>165.323333333333</v>
          </cell>
          <cell r="F23">
            <v>82.6616666666666</v>
          </cell>
          <cell r="G23">
            <v>21</v>
          </cell>
        </row>
        <row r="24">
          <cell r="B24" t="str">
            <v>元宇宙建造交互系统</v>
          </cell>
          <cell r="C24">
            <v>83.46</v>
          </cell>
          <cell r="D24">
            <v>81.4966666666667</v>
          </cell>
          <cell r="E24">
            <v>164.956666666667</v>
          </cell>
          <cell r="F24">
            <v>82.4783333333334</v>
          </cell>
          <cell r="G24">
            <v>22</v>
          </cell>
        </row>
        <row r="25">
          <cell r="B25" t="str">
            <v>O2Web云原生图形引擎</v>
          </cell>
          <cell r="C25">
            <v>83.7633333333333</v>
          </cell>
          <cell r="D25">
            <v>80.9933333333333</v>
          </cell>
          <cell r="E25">
            <v>164.756666666667</v>
          </cell>
          <cell r="F25">
            <v>82.3783333333333</v>
          </cell>
          <cell r="G25">
            <v>23</v>
          </cell>
        </row>
        <row r="26">
          <cell r="B26" t="str">
            <v>徽商阜康钱庄文化体验馆</v>
          </cell>
          <cell r="C26">
            <v>82.13</v>
          </cell>
          <cell r="D26" t="e">
            <v>#N/A</v>
          </cell>
          <cell r="E26" t="e">
            <v>#N/A</v>
          </cell>
          <cell r="F26">
            <v>82.13</v>
          </cell>
          <cell r="G26">
            <v>24</v>
          </cell>
        </row>
        <row r="27">
          <cell r="B27" t="str">
            <v>星河探索-文化+数据驱动生产</v>
          </cell>
          <cell r="C27">
            <v>84.73</v>
          </cell>
          <cell r="D27">
            <v>79.5066666666667</v>
          </cell>
          <cell r="E27">
            <v>164.236666666667</v>
          </cell>
          <cell r="F27">
            <v>82.1183333333334</v>
          </cell>
          <cell r="G27">
            <v>25</v>
          </cell>
        </row>
        <row r="28">
          <cell r="B28" t="str">
            <v>奥真宇宙</v>
          </cell>
          <cell r="C28">
            <v>84.2833333333333</v>
          </cell>
          <cell r="D28">
            <v>79.7433333333333</v>
          </cell>
          <cell r="E28">
            <v>164.026666666667</v>
          </cell>
          <cell r="F28">
            <v>82.0133333333333</v>
          </cell>
          <cell r="G28">
            <v>26</v>
          </cell>
        </row>
        <row r="29">
          <cell r="B29" t="str">
            <v>Web端轻量级元宇宙UGC平台</v>
          </cell>
          <cell r="C29">
            <v>84.2133333333333</v>
          </cell>
          <cell r="D29">
            <v>79.7266666666667</v>
          </cell>
          <cell r="E29">
            <v>163.94</v>
          </cell>
          <cell r="F29">
            <v>81.97</v>
          </cell>
          <cell r="G29">
            <v>27</v>
          </cell>
        </row>
        <row r="30">
          <cell r="B30" t="str">
            <v>VOKA虚拟数字营销平台</v>
          </cell>
          <cell r="C30">
            <v>79.6766666666667</v>
          </cell>
          <cell r="D30">
            <v>84.0466666666667</v>
          </cell>
          <cell r="E30">
            <v>163.723333333333</v>
          </cell>
          <cell r="F30">
            <v>81.8616666666667</v>
          </cell>
          <cell r="G30">
            <v>28</v>
          </cell>
        </row>
        <row r="31">
          <cell r="B31" t="str">
            <v>网红基地</v>
          </cell>
          <cell r="C31">
            <v>79.61</v>
          </cell>
          <cell r="D31">
            <v>81.6933333333333</v>
          </cell>
          <cell r="E31">
            <v>161.303333333333</v>
          </cell>
          <cell r="F31">
            <v>80.6516666666666</v>
          </cell>
          <cell r="G31">
            <v>29</v>
          </cell>
        </row>
        <row r="32">
          <cell r="B32" t="str">
            <v>南怀智能</v>
          </cell>
          <cell r="C32">
            <v>78.7733333333333</v>
          </cell>
          <cell r="D32">
            <v>82.0466666666667</v>
          </cell>
          <cell r="E32">
            <v>160.82</v>
          </cell>
          <cell r="F32">
            <v>80.41</v>
          </cell>
          <cell r="G32">
            <v>30</v>
          </cell>
        </row>
        <row r="33">
          <cell r="B33" t="str">
            <v>AVT 沉浸式新音乐教育系统</v>
          </cell>
          <cell r="C33">
            <v>81.1566666666667</v>
          </cell>
          <cell r="D33">
            <v>79.6566666666667</v>
          </cell>
          <cell r="E33">
            <v>160.813333333333</v>
          </cell>
          <cell r="F33">
            <v>80.4066666666667</v>
          </cell>
          <cell r="G33">
            <v>31</v>
          </cell>
        </row>
        <row r="34">
          <cell r="B34" t="str">
            <v>灵境云数字文旅平台</v>
          </cell>
          <cell r="C34">
            <v>79.9433333333333</v>
          </cell>
          <cell r="D34">
            <v>80.7733333333333</v>
          </cell>
          <cell r="E34">
            <v>160.716666666667</v>
          </cell>
          <cell r="F34">
            <v>80.3583333333333</v>
          </cell>
          <cell r="G34">
            <v>32</v>
          </cell>
        </row>
        <row r="35">
          <cell r="B35" t="str">
            <v>钛搏科技</v>
          </cell>
          <cell r="C35">
            <v>80.2766666666667</v>
          </cell>
          <cell r="D35">
            <v>80.44</v>
          </cell>
          <cell r="E35">
            <v>160.716666666667</v>
          </cell>
          <cell r="F35">
            <v>80.3583333333333</v>
          </cell>
          <cell r="G35">
            <v>32</v>
          </cell>
        </row>
        <row r="36">
          <cell r="B36" t="str">
            <v>大洪山虚拟旅游元宇宙</v>
          </cell>
          <cell r="C36">
            <v>80.9733333333333</v>
          </cell>
          <cell r="D36">
            <v>79.29</v>
          </cell>
          <cell r="E36">
            <v>160.263333333333</v>
          </cell>
          <cell r="F36">
            <v>80.1316666666667</v>
          </cell>
          <cell r="G36">
            <v>34</v>
          </cell>
        </row>
        <row r="37">
          <cell r="B37" t="str">
            <v>数字文旅行业AI数字人</v>
          </cell>
          <cell r="C37">
            <v>80.11</v>
          </cell>
          <cell r="D37">
            <v>79.9433333333333</v>
          </cell>
          <cell r="E37">
            <v>160.053333333333</v>
          </cell>
          <cell r="F37">
            <v>80.0266666666666</v>
          </cell>
          <cell r="G37">
            <v>35</v>
          </cell>
        </row>
        <row r="38">
          <cell r="B38" t="str">
            <v>ACE游戏</v>
          </cell>
          <cell r="C38">
            <v>81.2966666666667</v>
          </cell>
          <cell r="D38">
            <v>78.1433333333333</v>
          </cell>
          <cell r="E38">
            <v>159.44</v>
          </cell>
          <cell r="F38">
            <v>79.72</v>
          </cell>
          <cell r="G38">
            <v>36</v>
          </cell>
        </row>
        <row r="39">
          <cell r="B39" t="str">
            <v>《白素贞》</v>
          </cell>
          <cell r="C39">
            <v>76.8566666666667</v>
          </cell>
          <cell r="D39">
            <v>82.54</v>
          </cell>
          <cell r="E39">
            <v>159.396666666667</v>
          </cell>
          <cell r="F39">
            <v>79.6983333333334</v>
          </cell>
          <cell r="G39">
            <v>37</v>
          </cell>
        </row>
        <row r="40">
          <cell r="B40" t="str">
            <v>潮代——数字生态系统引领文产融合新时代</v>
          </cell>
          <cell r="C40">
            <v>76.0766666666667</v>
          </cell>
          <cell r="D40">
            <v>83.2433333333333</v>
          </cell>
          <cell r="E40">
            <v>159.32</v>
          </cell>
          <cell r="F40">
            <v>79.66</v>
          </cell>
          <cell r="G40">
            <v>38</v>
          </cell>
        </row>
        <row r="41">
          <cell r="B41" t="str">
            <v>FreeAI</v>
          </cell>
          <cell r="C41">
            <v>80.4766666666667</v>
          </cell>
          <cell r="D41">
            <v>78.4733333333333</v>
          </cell>
          <cell r="E41">
            <v>158.95</v>
          </cell>
          <cell r="F41">
            <v>79.475</v>
          </cell>
          <cell r="G41">
            <v>39</v>
          </cell>
        </row>
        <row r="42">
          <cell r="B42" t="str">
            <v>CallingOfChaos混沌召唤</v>
          </cell>
          <cell r="C42">
            <v>81.3933333333333</v>
          </cell>
          <cell r="D42">
            <v>77.44</v>
          </cell>
          <cell r="E42">
            <v>158.833333333333</v>
          </cell>
          <cell r="F42">
            <v>79.4166666666667</v>
          </cell>
          <cell r="G42">
            <v>40</v>
          </cell>
        </row>
        <row r="43">
          <cell r="B43" t="str">
            <v>农业物联网</v>
          </cell>
          <cell r="C43">
            <v>79.1266666666667</v>
          </cell>
          <cell r="D43" t="e">
            <v>#N/A</v>
          </cell>
          <cell r="E43" t="e">
            <v>#N/A</v>
          </cell>
          <cell r="F43">
            <v>79.1266666666667</v>
          </cell>
          <cell r="G43">
            <v>41</v>
          </cell>
        </row>
        <row r="44">
          <cell r="B44" t="str">
            <v>王权</v>
          </cell>
          <cell r="C44">
            <v>80.3433333333333</v>
          </cell>
          <cell r="D44">
            <v>77.5733333333333</v>
          </cell>
          <cell r="E44">
            <v>157.916666666667</v>
          </cell>
          <cell r="F44">
            <v>78.9583333333333</v>
          </cell>
          <cell r="G44">
            <v>42</v>
          </cell>
        </row>
        <row r="45">
          <cell r="B45" t="str">
            <v>UGC+O2E互动视频平台</v>
          </cell>
          <cell r="C45">
            <v>77.9233333333333</v>
          </cell>
          <cell r="D45">
            <v>79.5266666666667</v>
          </cell>
          <cell r="E45">
            <v>157.45</v>
          </cell>
          <cell r="F45">
            <v>78.725</v>
          </cell>
          <cell r="G45">
            <v>43</v>
          </cell>
        </row>
        <row r="46">
          <cell r="B46" t="str">
            <v>ALLTIME万物时空</v>
          </cell>
          <cell r="C46">
            <v>81.76</v>
          </cell>
          <cell r="D46">
            <v>75.54</v>
          </cell>
          <cell r="E46">
            <v>157.3</v>
          </cell>
          <cell r="F46">
            <v>78.65</v>
          </cell>
          <cell r="G46">
            <v>44</v>
          </cell>
        </row>
        <row r="47">
          <cell r="B47" t="str">
            <v>徽光印记</v>
          </cell>
          <cell r="C47">
            <v>78.14</v>
          </cell>
          <cell r="D47" t="e">
            <v>#N/A</v>
          </cell>
          <cell r="E47" t="e">
            <v>#N/A</v>
          </cell>
          <cell r="F47">
            <v>78.14</v>
          </cell>
          <cell r="G47">
            <v>45</v>
          </cell>
        </row>
        <row r="48">
          <cell r="B48" t="str">
            <v>拍藏</v>
          </cell>
          <cell r="C48">
            <v>78.9933333333333</v>
          </cell>
          <cell r="D48">
            <v>77.0566666666667</v>
          </cell>
          <cell r="E48">
            <v>156.05</v>
          </cell>
          <cell r="F48">
            <v>78.025</v>
          </cell>
          <cell r="G48">
            <v>46</v>
          </cell>
        </row>
        <row r="49">
          <cell r="B49" t="str">
            <v>起源跃动</v>
          </cell>
          <cell r="C49">
            <v>76.8566666666667</v>
          </cell>
          <cell r="D49">
            <v>77.9066666666667</v>
          </cell>
          <cell r="E49">
            <v>154.763333333333</v>
          </cell>
          <cell r="F49">
            <v>77.3816666666667</v>
          </cell>
          <cell r="G49">
            <v>47</v>
          </cell>
        </row>
        <row r="50">
          <cell r="B50" t="str">
            <v>931社交</v>
          </cell>
          <cell r="C50">
            <v>72.66</v>
          </cell>
          <cell r="D50">
            <v>79.39</v>
          </cell>
          <cell r="E50">
            <v>152.05</v>
          </cell>
          <cell r="F50">
            <v>76.025</v>
          </cell>
          <cell r="G50">
            <v>48</v>
          </cell>
        </row>
        <row r="51">
          <cell r="B51" t="str">
            <v>九号智能乐器</v>
          </cell>
          <cell r="C51">
            <v>69.12</v>
          </cell>
          <cell r="D51">
            <v>78.1733333333333</v>
          </cell>
          <cell r="E51">
            <v>147.293333333333</v>
          </cell>
          <cell r="F51">
            <v>73.6466666666666</v>
          </cell>
          <cell r="G51">
            <v>49</v>
          </cell>
        </row>
        <row r="52">
          <cell r="B52" t="str">
            <v>徽商汇生活本地通</v>
          </cell>
          <cell r="C52">
            <v>71.5266666666667</v>
          </cell>
          <cell r="D52" t="e">
            <v>#N/A</v>
          </cell>
          <cell r="E52" t="e">
            <v>#N/A</v>
          </cell>
          <cell r="F52">
            <v>71.5266666666667</v>
          </cell>
          <cell r="G52">
            <v>50</v>
          </cell>
        </row>
        <row r="53">
          <cell r="B53" t="str">
            <v>文创人才培养</v>
          </cell>
          <cell r="C53">
            <v>69.1733333333333</v>
          </cell>
          <cell r="D53" t="e">
            <v>#N/A</v>
          </cell>
          <cell r="E53" t="e">
            <v>#N/A</v>
          </cell>
          <cell r="F53">
            <v>69.1733333333333</v>
          </cell>
          <cell r="G53">
            <v>51</v>
          </cell>
        </row>
        <row r="54">
          <cell r="B54" t="str">
            <v>砚墨书香</v>
          </cell>
          <cell r="C54">
            <v>64.6366666666667</v>
          </cell>
          <cell r="D54" t="e">
            <v>#N/A</v>
          </cell>
          <cell r="E54" t="e">
            <v>#N/A</v>
          </cell>
          <cell r="F54">
            <v>64.6366666666667</v>
          </cell>
          <cell r="G54">
            <v>52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统分表"/>
      <sheetName val="12号"/>
      <sheetName val="15号"/>
      <sheetName val="马晶晶"/>
    </sheetNames>
    <sheetDataSet>
      <sheetData sheetId="0"/>
      <sheetData sheetId="1">
        <row r="3">
          <cell r="B3" t="str">
            <v>新能源汽车及电子信息行业的高精尖材料（铜钛合金）</v>
          </cell>
          <cell r="C3">
            <v>79.7766666666667</v>
          </cell>
          <cell r="D3">
            <v>90.3833333333333</v>
          </cell>
          <cell r="E3">
            <v>170.16</v>
          </cell>
          <cell r="F3">
            <v>85.08</v>
          </cell>
          <cell r="G3">
            <v>1</v>
          </cell>
        </row>
        <row r="4">
          <cell r="B4" t="str">
            <v>新能源汽车、新能源风机配套供应商</v>
          </cell>
          <cell r="C4">
            <v>84.5833333333333</v>
          </cell>
          <cell r="D4" t="e">
            <v>#N/A</v>
          </cell>
          <cell r="E4" t="e">
            <v>#N/A</v>
          </cell>
          <cell r="F4">
            <v>84.5833333333333</v>
          </cell>
          <cell r="G4">
            <v>2</v>
          </cell>
        </row>
        <row r="5">
          <cell r="B5" t="str">
            <v>全球首创自分层液流储能系统</v>
          </cell>
          <cell r="C5">
            <v>84.6633333333333</v>
          </cell>
          <cell r="D5">
            <v>80.9166666666667</v>
          </cell>
          <cell r="E5">
            <v>165.58</v>
          </cell>
          <cell r="F5">
            <v>82.79</v>
          </cell>
          <cell r="G5">
            <v>3</v>
          </cell>
        </row>
        <row r="6">
          <cell r="B6" t="str">
            <v>重器之“眼”—高精度导航领导者</v>
          </cell>
          <cell r="C6">
            <v>77.6766666666667</v>
          </cell>
          <cell r="D6">
            <v>86.7733333333333</v>
          </cell>
          <cell r="E6">
            <v>164.45</v>
          </cell>
          <cell r="F6">
            <v>82.225</v>
          </cell>
          <cell r="G6">
            <v>4</v>
          </cell>
        </row>
        <row r="7">
          <cell r="B7" t="str">
            <v>石墨烯基固态柔性快充电池</v>
          </cell>
          <cell r="C7">
            <v>83.0133333333333</v>
          </cell>
          <cell r="D7">
            <v>81.37</v>
          </cell>
          <cell r="E7">
            <v>164.383333333333</v>
          </cell>
          <cell r="F7">
            <v>82.1916666666667</v>
          </cell>
          <cell r="G7">
            <v>5</v>
          </cell>
        </row>
        <row r="8">
          <cell r="B8" t="str">
            <v>浓差能绿色发电系统的研发及其产业化</v>
          </cell>
          <cell r="C8">
            <v>80.46</v>
          </cell>
          <cell r="D8">
            <v>83.7666666666667</v>
          </cell>
          <cell r="E8">
            <v>164.226666666667</v>
          </cell>
          <cell r="F8">
            <v>82.1133333333333</v>
          </cell>
          <cell r="G8">
            <v>6</v>
          </cell>
        </row>
        <row r="9">
          <cell r="B9" t="str">
            <v>分布式城乡生态循环系统</v>
          </cell>
          <cell r="C9">
            <v>76.7066666666667</v>
          </cell>
          <cell r="D9">
            <v>87.0733333333333</v>
          </cell>
          <cell r="E9">
            <v>163.78</v>
          </cell>
          <cell r="F9">
            <v>81.89</v>
          </cell>
          <cell r="G9">
            <v>7</v>
          </cell>
        </row>
        <row r="10">
          <cell r="B10" t="str">
            <v>威海重鼎装备隔膜压缩机业务落地</v>
          </cell>
          <cell r="C10">
            <v>79.11</v>
          </cell>
          <cell r="D10">
            <v>84.0666666666667</v>
          </cell>
          <cell r="E10">
            <v>163.176666666667</v>
          </cell>
          <cell r="F10">
            <v>81.5883333333334</v>
          </cell>
          <cell r="G10">
            <v>8</v>
          </cell>
        </row>
        <row r="11">
          <cell r="B11" t="str">
            <v>碳然科技-高压储氢瓶口阀组件开拓者</v>
          </cell>
          <cell r="C11">
            <v>81.5166666666667</v>
          </cell>
          <cell r="D11">
            <v>80.6166666666667</v>
          </cell>
          <cell r="E11">
            <v>162.133333333333</v>
          </cell>
          <cell r="F11">
            <v>81.0666666666667</v>
          </cell>
          <cell r="G11">
            <v>9</v>
          </cell>
        </row>
        <row r="12">
          <cell r="B12" t="str">
            <v>新一代飞行汽车动力系统</v>
          </cell>
          <cell r="C12">
            <v>80.7633333333333</v>
          </cell>
          <cell r="D12">
            <v>81.37</v>
          </cell>
          <cell r="E12">
            <v>162.133333333333</v>
          </cell>
          <cell r="F12">
            <v>81.0666666666667</v>
          </cell>
          <cell r="G12">
            <v>9</v>
          </cell>
        </row>
        <row r="13">
          <cell r="B13" t="str">
            <v>全固态电池高分子聚合物电解质</v>
          </cell>
          <cell r="C13">
            <v>79.1966666666667</v>
          </cell>
          <cell r="D13">
            <v>81.8233333333333</v>
          </cell>
          <cell r="E13">
            <v>161.02</v>
          </cell>
          <cell r="F13">
            <v>80.51</v>
          </cell>
          <cell r="G13">
            <v>11</v>
          </cell>
        </row>
        <row r="14">
          <cell r="B14" t="str">
            <v>突破性的 新一代超级电容</v>
          </cell>
          <cell r="C14">
            <v>79.5633333333333</v>
          </cell>
          <cell r="D14">
            <v>80.77</v>
          </cell>
          <cell r="E14">
            <v>160.333333333333</v>
          </cell>
          <cell r="F14">
            <v>80.1666666666667</v>
          </cell>
          <cell r="G14">
            <v>12</v>
          </cell>
        </row>
        <row r="15">
          <cell r="B15" t="str">
            <v>锂电池主动安全系统与传感器</v>
          </cell>
          <cell r="C15">
            <v>80.1233333333333</v>
          </cell>
          <cell r="D15" t="e">
            <v>#N/A</v>
          </cell>
          <cell r="E15" t="e">
            <v>#N/A</v>
          </cell>
          <cell r="F15">
            <v>80.1233333333333</v>
          </cell>
          <cell r="G15">
            <v>13</v>
          </cell>
        </row>
        <row r="16">
          <cell r="B16" t="str">
            <v>镁科新型陶瓷纤维电池隔膜项目</v>
          </cell>
          <cell r="C16">
            <v>78.21</v>
          </cell>
          <cell r="D16">
            <v>81.3766666666667</v>
          </cell>
          <cell r="E16">
            <v>159.586666666667</v>
          </cell>
          <cell r="F16">
            <v>79.7933333333334</v>
          </cell>
          <cell r="G16">
            <v>14</v>
          </cell>
        </row>
        <row r="17">
          <cell r="B17" t="str">
            <v>新一代超高效智能风机系统</v>
          </cell>
          <cell r="C17">
            <v>77.0066666666667</v>
          </cell>
          <cell r="D17">
            <v>82.1166666666667</v>
          </cell>
          <cell r="E17">
            <v>159.123333333333</v>
          </cell>
          <cell r="F17">
            <v>79.5616666666667</v>
          </cell>
          <cell r="G17">
            <v>15</v>
          </cell>
        </row>
        <row r="18">
          <cell r="B18" t="str">
            <v>新能源智能电动车</v>
          </cell>
          <cell r="C18">
            <v>75.0566666666667</v>
          </cell>
          <cell r="D18">
            <v>83.7666666666667</v>
          </cell>
          <cell r="E18">
            <v>158.823333333333</v>
          </cell>
          <cell r="F18">
            <v>79.4116666666667</v>
          </cell>
          <cell r="G18">
            <v>16</v>
          </cell>
        </row>
        <row r="19">
          <cell r="B19" t="str">
            <v>新材料安全锂电池解决方案</v>
          </cell>
          <cell r="C19">
            <v>75.8066666666667</v>
          </cell>
          <cell r="D19">
            <v>82.1166666666667</v>
          </cell>
          <cell r="E19">
            <v>157.923333333333</v>
          </cell>
          <cell r="F19">
            <v>78.9616666666667</v>
          </cell>
          <cell r="G19">
            <v>17</v>
          </cell>
        </row>
        <row r="20">
          <cell r="B20" t="str">
            <v>氢装上阵-国内领先的一体式光伏绿氢装备提</v>
          </cell>
          <cell r="C20">
            <v>77.46</v>
          </cell>
          <cell r="D20">
            <v>80.1633333333333</v>
          </cell>
          <cell r="E20">
            <v>157.623333333333</v>
          </cell>
          <cell r="F20">
            <v>78.8116666666666</v>
          </cell>
          <cell r="G20">
            <v>18</v>
          </cell>
        </row>
        <row r="21">
          <cell r="B21" t="str">
            <v>乐米达新能源汽车充电系统</v>
          </cell>
          <cell r="C21">
            <v>76.41</v>
          </cell>
          <cell r="D21">
            <v>80.16</v>
          </cell>
          <cell r="E21">
            <v>156.57</v>
          </cell>
          <cell r="F21">
            <v>78.285</v>
          </cell>
          <cell r="G21">
            <v>19</v>
          </cell>
        </row>
        <row r="22">
          <cell r="B22" t="str">
            <v>智能交通预警设备</v>
          </cell>
          <cell r="C22">
            <v>78.1233333333333</v>
          </cell>
          <cell r="D22" t="e">
            <v>#N/A</v>
          </cell>
          <cell r="E22" t="e">
            <v>#N/A</v>
          </cell>
          <cell r="F22">
            <v>78.1233333333333</v>
          </cell>
          <cell r="G22">
            <v>20</v>
          </cell>
        </row>
        <row r="23">
          <cell r="B23" t="str">
            <v>钠离子电池产品的开发</v>
          </cell>
          <cell r="C23">
            <v>78.06</v>
          </cell>
          <cell r="D23" t="e">
            <v>#N/A</v>
          </cell>
          <cell r="E23" t="e">
            <v>#N/A</v>
          </cell>
          <cell r="F23">
            <v>78.06</v>
          </cell>
          <cell r="G23">
            <v>21</v>
          </cell>
        </row>
        <row r="24">
          <cell r="B24" t="str">
            <v>基于风光耦合制氢的智慧能源系统</v>
          </cell>
          <cell r="C24">
            <v>76.32</v>
          </cell>
          <cell r="D24">
            <v>78.67</v>
          </cell>
          <cell r="E24">
            <v>154.99</v>
          </cell>
          <cell r="F24">
            <v>77.495</v>
          </cell>
          <cell r="G24">
            <v>22</v>
          </cell>
        </row>
        <row r="25">
          <cell r="B25" t="str">
            <v>新能源自动化设备制造商</v>
          </cell>
          <cell r="C25">
            <v>75.06</v>
          </cell>
          <cell r="D25">
            <v>79.8633333333333</v>
          </cell>
          <cell r="E25">
            <v>154.923333333333</v>
          </cell>
          <cell r="F25">
            <v>77.4616666666666</v>
          </cell>
          <cell r="G25">
            <v>23</v>
          </cell>
        </row>
        <row r="26">
          <cell r="B26" t="str">
            <v>智由汽车</v>
          </cell>
          <cell r="C26">
            <v>73.7033333333333</v>
          </cell>
          <cell r="D26">
            <v>80.7666666666667</v>
          </cell>
          <cell r="E26">
            <v>154.47</v>
          </cell>
          <cell r="F26">
            <v>77.235</v>
          </cell>
          <cell r="G26">
            <v>24</v>
          </cell>
        </row>
        <row r="27">
          <cell r="B27" t="str">
            <v>众帮新能源</v>
          </cell>
          <cell r="C27">
            <v>74.6066666666667</v>
          </cell>
          <cell r="D27">
            <v>78.8133333333333</v>
          </cell>
          <cell r="E27">
            <v>153.42</v>
          </cell>
          <cell r="F27">
            <v>76.71</v>
          </cell>
          <cell r="G27">
            <v>25</v>
          </cell>
        </row>
        <row r="28">
          <cell r="B28" t="str">
            <v>高性能低拖滞复合式制动器</v>
          </cell>
          <cell r="C28">
            <v>72.0533333333333</v>
          </cell>
          <cell r="D28">
            <v>81.2166666666667</v>
          </cell>
          <cell r="E28">
            <v>153.27</v>
          </cell>
          <cell r="F28">
            <v>76.635</v>
          </cell>
          <cell r="G28">
            <v>26</v>
          </cell>
        </row>
        <row r="29">
          <cell r="B29" t="str">
            <v>恒源惠行</v>
          </cell>
          <cell r="C29">
            <v>73.8533333333333</v>
          </cell>
          <cell r="D29">
            <v>78.8166666666667</v>
          </cell>
          <cell r="E29">
            <v>152.67</v>
          </cell>
          <cell r="F29">
            <v>76.335</v>
          </cell>
          <cell r="G29">
            <v>27</v>
          </cell>
        </row>
        <row r="30">
          <cell r="B30" t="str">
            <v>清洁可靠智慧能源系统</v>
          </cell>
          <cell r="C30">
            <v>75.3533333333333</v>
          </cell>
          <cell r="D30">
            <v>76.8633333333333</v>
          </cell>
          <cell r="E30">
            <v>152.216666666667</v>
          </cell>
          <cell r="F30">
            <v>76.1083333333333</v>
          </cell>
          <cell r="G30">
            <v>28</v>
          </cell>
        </row>
        <row r="31">
          <cell r="B31" t="str">
            <v>智能车身终极防撞系统</v>
          </cell>
          <cell r="C31">
            <v>72.42</v>
          </cell>
          <cell r="D31">
            <v>79.5633333333333</v>
          </cell>
          <cell r="E31">
            <v>151.983333333333</v>
          </cell>
          <cell r="F31">
            <v>75.9916666666666</v>
          </cell>
          <cell r="G31">
            <v>29</v>
          </cell>
        </row>
        <row r="32">
          <cell r="B32" t="str">
            <v>基于绿波协调动态优化干线道路导引系统</v>
          </cell>
          <cell r="C32">
            <v>75.51</v>
          </cell>
          <cell r="D32">
            <v>75.9633333333333</v>
          </cell>
          <cell r="E32">
            <v>151.473333333333</v>
          </cell>
          <cell r="F32">
            <v>75.7366666666667</v>
          </cell>
          <cell r="G32">
            <v>30</v>
          </cell>
        </row>
        <row r="33">
          <cell r="B33" t="str">
            <v>智能电动无人驾驶汽车拖拉机关键技术产业化</v>
          </cell>
          <cell r="C33">
            <v>75.5033333333333</v>
          </cell>
          <cell r="D33">
            <v>75.8166666666667</v>
          </cell>
          <cell r="E33">
            <v>151.32</v>
          </cell>
          <cell r="F33">
            <v>75.66</v>
          </cell>
          <cell r="G33">
            <v>31</v>
          </cell>
        </row>
        <row r="34">
          <cell r="B34" t="str">
            <v>双碳利器：新绿色可再生动植物油基柴油</v>
          </cell>
          <cell r="C34">
            <v>77.01</v>
          </cell>
          <cell r="D34">
            <v>74.16</v>
          </cell>
          <cell r="E34">
            <v>151.17</v>
          </cell>
          <cell r="F34">
            <v>75.585</v>
          </cell>
          <cell r="G34">
            <v>32</v>
          </cell>
        </row>
        <row r="35">
          <cell r="B35" t="str">
            <v>YE科技</v>
          </cell>
          <cell r="C35">
            <v>72.2033333333333</v>
          </cell>
          <cell r="D35">
            <v>77.9133333333333</v>
          </cell>
          <cell r="E35">
            <v>150.116666666667</v>
          </cell>
          <cell r="F35">
            <v>75.0583333333333</v>
          </cell>
          <cell r="G35">
            <v>33</v>
          </cell>
        </row>
        <row r="36">
          <cell r="B36" t="str">
            <v>I-BMS技术物联网电池产品研发及产业化</v>
          </cell>
          <cell r="C36">
            <v>72.3566666666667</v>
          </cell>
          <cell r="D36">
            <v>77.32</v>
          </cell>
          <cell r="E36">
            <v>149.676666666667</v>
          </cell>
          <cell r="F36">
            <v>74.8383333333333</v>
          </cell>
          <cell r="G36">
            <v>34</v>
          </cell>
        </row>
        <row r="37">
          <cell r="B37" t="str">
            <v>电车家友服务</v>
          </cell>
          <cell r="C37">
            <v>74.9066666666667</v>
          </cell>
          <cell r="D37">
            <v>74.46</v>
          </cell>
          <cell r="E37">
            <v>149.366666666667</v>
          </cell>
          <cell r="F37">
            <v>74.6833333333333</v>
          </cell>
          <cell r="G37">
            <v>35</v>
          </cell>
        </row>
        <row r="38">
          <cell r="B38" t="str">
            <v>充电桩增值业务</v>
          </cell>
          <cell r="C38">
            <v>76.4066666666667</v>
          </cell>
          <cell r="D38">
            <v>72.6566666666667</v>
          </cell>
          <cell r="E38">
            <v>149.063333333333</v>
          </cell>
          <cell r="F38">
            <v>74.5316666666667</v>
          </cell>
          <cell r="G38">
            <v>36</v>
          </cell>
        </row>
        <row r="39">
          <cell r="B39" t="str">
            <v>带有平面镜的光伏板</v>
          </cell>
          <cell r="C39">
            <v>71.15</v>
          </cell>
          <cell r="D39">
            <v>76.7166666666667</v>
          </cell>
          <cell r="E39">
            <v>147.866666666667</v>
          </cell>
          <cell r="F39">
            <v>73.9333333333334</v>
          </cell>
          <cell r="G39">
            <v>37</v>
          </cell>
        </row>
        <row r="40">
          <cell r="B40" t="str">
            <v>基于区块链技术的安全驾驶眼动数据存证系统</v>
          </cell>
          <cell r="C40">
            <v>73.8566666666667</v>
          </cell>
          <cell r="D40">
            <v>73.4266666666667</v>
          </cell>
          <cell r="E40">
            <v>147.283333333333</v>
          </cell>
          <cell r="F40">
            <v>73.6416666666667</v>
          </cell>
          <cell r="G40">
            <v>38</v>
          </cell>
        </row>
        <row r="41">
          <cell r="B41" t="str">
            <v>汇通新能源</v>
          </cell>
          <cell r="C41">
            <v>67.7</v>
          </cell>
          <cell r="D41">
            <v>78.3666666666667</v>
          </cell>
          <cell r="E41">
            <v>146.066666666667</v>
          </cell>
          <cell r="F41">
            <v>73.0333333333334</v>
          </cell>
          <cell r="G41">
            <v>39</v>
          </cell>
        </row>
        <row r="42">
          <cell r="B42" t="str">
            <v>太阳能踏板车和滑板车</v>
          </cell>
          <cell r="C42">
            <v>73.8533333333333</v>
          </cell>
          <cell r="D42">
            <v>71.6033333333333</v>
          </cell>
          <cell r="E42">
            <v>145.456666666667</v>
          </cell>
          <cell r="F42">
            <v>72.7283333333333</v>
          </cell>
          <cell r="G42">
            <v>40</v>
          </cell>
        </row>
        <row r="43">
          <cell r="B43" t="str">
            <v>RD-EPS用齿条滚珠丝杆副项目</v>
          </cell>
          <cell r="C43">
            <v>72.7166666666667</v>
          </cell>
          <cell r="D43" t="e">
            <v>#N/A</v>
          </cell>
          <cell r="E43" t="e">
            <v>#N/A</v>
          </cell>
          <cell r="F43">
            <v>72.7166666666667</v>
          </cell>
          <cell r="G43">
            <v>41</v>
          </cell>
        </row>
        <row r="44">
          <cell r="B44" t="str">
            <v>新能源汽⻋ 太阳能 转化防护装置</v>
          </cell>
          <cell r="C44">
            <v>68.9033333333333</v>
          </cell>
          <cell r="D44">
            <v>75.8166666666667</v>
          </cell>
          <cell r="E44">
            <v>144.72</v>
          </cell>
          <cell r="F44">
            <v>72.36</v>
          </cell>
          <cell r="G44">
            <v>42</v>
          </cell>
        </row>
        <row r="45">
          <cell r="B45" t="str">
            <v>柏特新能源</v>
          </cell>
          <cell r="C45">
            <v>65.5966666666667</v>
          </cell>
          <cell r="D45">
            <v>79.1166666666667</v>
          </cell>
          <cell r="E45">
            <v>144.713333333333</v>
          </cell>
          <cell r="F45">
            <v>72.3566666666667</v>
          </cell>
          <cell r="G45">
            <v>43</v>
          </cell>
        </row>
        <row r="46">
          <cell r="B46" t="str">
            <v>汽车落水逃生装置</v>
          </cell>
          <cell r="C46">
            <v>63.6466666666667</v>
          </cell>
          <cell r="D46">
            <v>75.21</v>
          </cell>
          <cell r="E46">
            <v>138.856666666667</v>
          </cell>
          <cell r="F46">
            <v>69.4283333333333</v>
          </cell>
          <cell r="G46">
            <v>44</v>
          </cell>
        </row>
        <row r="47">
          <cell r="B47" t="str">
            <v>新能源光伏玻璃清洗与视觉检测系统</v>
          </cell>
          <cell r="C47">
            <v>62.0566666666667</v>
          </cell>
          <cell r="D47" t="e">
            <v>#N/A</v>
          </cell>
          <cell r="E47" t="e">
            <v>#N/A</v>
          </cell>
          <cell r="F47">
            <v>62.0566666666667</v>
          </cell>
          <cell r="G47">
            <v>45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统分表"/>
      <sheetName val="12号"/>
      <sheetName val="15号"/>
    </sheetNames>
    <sheetDataSet>
      <sheetData sheetId="0"/>
      <sheetData sheetId="1">
        <row r="3">
          <cell r="B3" t="str">
            <v>工业视觉检测模块在茶叶生产制造领域应用</v>
          </cell>
          <cell r="C3">
            <v>78.3666666666667</v>
          </cell>
          <cell r="D3">
            <v>92.64</v>
          </cell>
          <cell r="E3">
            <v>171.006666666667</v>
          </cell>
          <cell r="F3">
            <v>85.5033333333334</v>
          </cell>
          <cell r="G3">
            <v>1</v>
          </cell>
        </row>
        <row r="4">
          <cell r="B4" t="str">
            <v>人工智能决策平台</v>
          </cell>
          <cell r="C4">
            <v>82.3733333333333</v>
          </cell>
          <cell r="D4">
            <v>85.4333333333333</v>
          </cell>
          <cell r="E4">
            <v>167.806666666667</v>
          </cell>
          <cell r="F4">
            <v>83.9033333333333</v>
          </cell>
          <cell r="G4">
            <v>2</v>
          </cell>
        </row>
        <row r="5">
          <cell r="B5" t="str">
            <v>北斗四模十一频卫星导航SOC芯片产业化</v>
          </cell>
          <cell r="C5">
            <v>74.65</v>
          </cell>
          <cell r="D5">
            <v>92.49</v>
          </cell>
          <cell r="E5">
            <v>167.14</v>
          </cell>
          <cell r="F5">
            <v>83.57</v>
          </cell>
          <cell r="G5">
            <v>3</v>
          </cell>
        </row>
        <row r="6">
          <cell r="B6" t="str">
            <v>基于石墨烯材料的人工嗅觉传感技术及应用</v>
          </cell>
          <cell r="C6">
            <v>75.3333333333333</v>
          </cell>
          <cell r="D6">
            <v>91.74</v>
          </cell>
          <cell r="E6">
            <v>167.073333333333</v>
          </cell>
          <cell r="F6">
            <v>83.5366666666666</v>
          </cell>
          <cell r="G6">
            <v>4</v>
          </cell>
        </row>
        <row r="7">
          <cell r="B7" t="str">
            <v>领先的AR+AI智能可视化穿戴技术</v>
          </cell>
          <cell r="C7">
            <v>76.08</v>
          </cell>
          <cell r="D7">
            <v>89.64</v>
          </cell>
          <cell r="E7">
            <v>165.72</v>
          </cell>
          <cell r="F7">
            <v>82.86</v>
          </cell>
          <cell r="G7">
            <v>5</v>
          </cell>
        </row>
        <row r="8">
          <cell r="B8" t="str">
            <v>联邦学习优化下的制造行业数字孪生解决方案</v>
          </cell>
          <cell r="C8">
            <v>74.7466666666667</v>
          </cell>
          <cell r="D8">
            <v>90.69</v>
          </cell>
          <cell r="E8">
            <v>165.436666666667</v>
          </cell>
          <cell r="F8">
            <v>82.7183333333333</v>
          </cell>
          <cell r="G8">
            <v>6</v>
          </cell>
        </row>
        <row r="9">
          <cell r="B9" t="str">
            <v>压电材料传感器</v>
          </cell>
          <cell r="C9">
            <v>71.6766666666667</v>
          </cell>
          <cell r="D9">
            <v>92.64</v>
          </cell>
          <cell r="E9">
            <v>164.316666666667</v>
          </cell>
          <cell r="F9">
            <v>82.1583333333334</v>
          </cell>
          <cell r="G9">
            <v>7</v>
          </cell>
        </row>
        <row r="10">
          <cell r="B10" t="str">
            <v>高精度航空安全等检测设备及 通信预警系统</v>
          </cell>
          <cell r="C10">
            <v>80.1333333333333</v>
          </cell>
          <cell r="D10">
            <v>83.4833333333333</v>
          </cell>
          <cell r="E10">
            <v>163.616666666667</v>
          </cell>
          <cell r="F10">
            <v>81.8083333333333</v>
          </cell>
          <cell r="G10">
            <v>8</v>
          </cell>
        </row>
        <row r="11">
          <cell r="B11" t="str">
            <v>Smile智慧牙医-全景影像分析专家</v>
          </cell>
          <cell r="C11">
            <v>76.9166666666667</v>
          </cell>
          <cell r="D11">
            <v>84.2266666666667</v>
          </cell>
          <cell r="E11">
            <v>161.143333333333</v>
          </cell>
          <cell r="F11">
            <v>80.5716666666667</v>
          </cell>
          <cell r="G11">
            <v>9</v>
          </cell>
        </row>
        <row r="12">
          <cell r="B12" t="str">
            <v>AIOT边缘计算解决方案</v>
          </cell>
          <cell r="C12">
            <v>74.8666666666667</v>
          </cell>
          <cell r="D12">
            <v>85.4333333333333</v>
          </cell>
          <cell r="E12">
            <v>160.3</v>
          </cell>
          <cell r="F12">
            <v>80.15</v>
          </cell>
          <cell r="G12">
            <v>10</v>
          </cell>
        </row>
        <row r="13">
          <cell r="B13" t="str">
            <v>KnowCarbon</v>
          </cell>
          <cell r="C13">
            <v>71.5433333333333</v>
          </cell>
          <cell r="D13">
            <v>88.14</v>
          </cell>
          <cell r="E13">
            <v>159.683333333333</v>
          </cell>
          <cell r="F13">
            <v>79.8416666666666</v>
          </cell>
          <cell r="G13">
            <v>11</v>
          </cell>
        </row>
        <row r="14">
          <cell r="B14" t="str">
            <v>科研大数据在工业场景的产业化应用实践</v>
          </cell>
          <cell r="C14">
            <v>74.85</v>
          </cell>
          <cell r="D14">
            <v>84.3866666666667</v>
          </cell>
          <cell r="E14">
            <v>159.236666666667</v>
          </cell>
          <cell r="F14">
            <v>79.6183333333333</v>
          </cell>
          <cell r="G14">
            <v>12</v>
          </cell>
        </row>
        <row r="15">
          <cell r="B15" t="str">
            <v>面向下一代超高速通信技术太赫兹（6G）</v>
          </cell>
          <cell r="C15">
            <v>74.7966666666667</v>
          </cell>
          <cell r="D15">
            <v>84.3833333333333</v>
          </cell>
          <cell r="E15">
            <v>159.18</v>
          </cell>
          <cell r="F15">
            <v>79.59</v>
          </cell>
          <cell r="G15">
            <v>13</v>
          </cell>
        </row>
        <row r="16">
          <cell r="B16" t="str">
            <v>新型碳纤维材料及其相关污水处理设备</v>
          </cell>
          <cell r="C16">
            <v>67.7933333333333</v>
          </cell>
          <cell r="D16">
            <v>91.29</v>
          </cell>
          <cell r="E16">
            <v>159.083333333333</v>
          </cell>
          <cell r="F16">
            <v>79.5416666666667</v>
          </cell>
          <cell r="G16">
            <v>14</v>
          </cell>
        </row>
        <row r="17">
          <cell r="B17" t="str">
            <v>用智能之光塑造民族品牌</v>
          </cell>
          <cell r="C17">
            <v>79.3033333333333</v>
          </cell>
          <cell r="D17" t="e">
            <v>#N/A</v>
          </cell>
          <cell r="E17" t="e">
            <v>#N/A</v>
          </cell>
          <cell r="F17">
            <v>79.3033333333333</v>
          </cell>
          <cell r="G17">
            <v>15</v>
          </cell>
        </row>
        <row r="18">
          <cell r="B18" t="str">
            <v>企点网</v>
          </cell>
          <cell r="C18">
            <v>73.0466666666667</v>
          </cell>
          <cell r="D18">
            <v>85.1333333333333</v>
          </cell>
          <cell r="E18">
            <v>158.18</v>
          </cell>
          <cell r="F18">
            <v>79.09</v>
          </cell>
          <cell r="G18">
            <v>16</v>
          </cell>
        </row>
        <row r="19">
          <cell r="B19" t="str">
            <v>全球AIGC音视频交互方案领导者</v>
          </cell>
          <cell r="C19">
            <v>74.1666666666667</v>
          </cell>
          <cell r="D19">
            <v>83.7866666666667</v>
          </cell>
          <cell r="E19">
            <v>157.953333333333</v>
          </cell>
          <cell r="F19">
            <v>78.9766666666667</v>
          </cell>
          <cell r="G19">
            <v>17</v>
          </cell>
        </row>
        <row r="20">
          <cell r="B20" t="str">
            <v>梯检家</v>
          </cell>
          <cell r="C20">
            <v>73.2133333333333</v>
          </cell>
          <cell r="D20">
            <v>84.6833333333333</v>
          </cell>
          <cell r="E20">
            <v>157.896666666667</v>
          </cell>
          <cell r="F20">
            <v>78.9483333333333</v>
          </cell>
          <cell r="G20">
            <v>18</v>
          </cell>
        </row>
        <row r="21">
          <cell r="B21" t="str">
            <v>天工实验室</v>
          </cell>
          <cell r="C21">
            <v>74.03</v>
          </cell>
          <cell r="D21">
            <v>83.7833333333333</v>
          </cell>
          <cell r="E21">
            <v>157.813333333333</v>
          </cell>
          <cell r="F21">
            <v>78.9066666666667</v>
          </cell>
          <cell r="G21">
            <v>19</v>
          </cell>
        </row>
        <row r="22">
          <cell r="B22" t="str">
            <v>5G基站系统的高精度定位模块研发及产业化</v>
          </cell>
          <cell r="C22">
            <v>73.45</v>
          </cell>
          <cell r="D22">
            <v>84.0866666666667</v>
          </cell>
          <cell r="E22">
            <v>157.536666666667</v>
          </cell>
          <cell r="F22">
            <v>78.7683333333333</v>
          </cell>
          <cell r="G22">
            <v>20</v>
          </cell>
        </row>
        <row r="23">
          <cell r="B23" t="str">
            <v>灵猫数智</v>
          </cell>
          <cell r="C23">
            <v>74.23</v>
          </cell>
          <cell r="D23">
            <v>83.1833333333333</v>
          </cell>
          <cell r="E23">
            <v>157.413333333333</v>
          </cell>
          <cell r="F23">
            <v>78.7066666666666</v>
          </cell>
          <cell r="G23">
            <v>21</v>
          </cell>
        </row>
        <row r="24">
          <cell r="B24" t="str">
            <v>小视智能视觉中枢平台</v>
          </cell>
          <cell r="C24">
            <v>78.65</v>
          </cell>
          <cell r="D24" t="e">
            <v>#N/A</v>
          </cell>
          <cell r="E24" t="e">
            <v>#N/A</v>
          </cell>
          <cell r="F24">
            <v>78.65</v>
          </cell>
          <cell r="G24">
            <v>22</v>
          </cell>
        </row>
        <row r="25">
          <cell r="B25" t="str">
            <v>光交澳智能控烟</v>
          </cell>
          <cell r="C25">
            <v>73.65</v>
          </cell>
          <cell r="D25">
            <v>83.48</v>
          </cell>
          <cell r="E25">
            <v>157.13</v>
          </cell>
          <cell r="F25">
            <v>78.565</v>
          </cell>
          <cell r="G25">
            <v>23</v>
          </cell>
        </row>
        <row r="26">
          <cell r="B26" t="str">
            <v>千方智安攻防平台</v>
          </cell>
          <cell r="C26">
            <v>74.8</v>
          </cell>
          <cell r="D26">
            <v>81.9733333333333</v>
          </cell>
          <cell r="E26">
            <v>156.773333333333</v>
          </cell>
          <cell r="F26">
            <v>78.3866666666667</v>
          </cell>
          <cell r="G26">
            <v>24</v>
          </cell>
        </row>
        <row r="27">
          <cell r="B27" t="str">
            <v>虫洞智慧终端物流</v>
          </cell>
          <cell r="C27">
            <v>73.4833333333333</v>
          </cell>
          <cell r="D27">
            <v>82.73</v>
          </cell>
          <cell r="E27">
            <v>156.213333333333</v>
          </cell>
          <cell r="F27">
            <v>78.1066666666667</v>
          </cell>
          <cell r="G27">
            <v>25</v>
          </cell>
        </row>
        <row r="28">
          <cell r="B28" t="str">
            <v>印记区块链电子印章</v>
          </cell>
          <cell r="C28">
            <v>73.2433333333333</v>
          </cell>
          <cell r="D28">
            <v>82.8833333333333</v>
          </cell>
          <cell r="E28">
            <v>156.126666666667</v>
          </cell>
          <cell r="F28">
            <v>78.0633333333333</v>
          </cell>
          <cell r="G28">
            <v>26</v>
          </cell>
        </row>
        <row r="29">
          <cell r="B29" t="str">
            <v>同伴客</v>
          </cell>
          <cell r="C29">
            <v>73.1666666666667</v>
          </cell>
          <cell r="D29">
            <v>82.8833333333333</v>
          </cell>
          <cell r="E29">
            <v>156.05</v>
          </cell>
          <cell r="F29">
            <v>78.025</v>
          </cell>
          <cell r="G29">
            <v>27</v>
          </cell>
        </row>
        <row r="30">
          <cell r="B30" t="str">
            <v>芯片驱动调光调色LED光源</v>
          </cell>
          <cell r="C30">
            <v>77.8133333333333</v>
          </cell>
          <cell r="D30" t="e">
            <v>#N/A</v>
          </cell>
          <cell r="E30" t="e">
            <v>#N/A</v>
          </cell>
          <cell r="F30">
            <v>77.8133333333333</v>
          </cell>
          <cell r="G30">
            <v>28</v>
          </cell>
        </row>
        <row r="31">
          <cell r="B31" t="str">
            <v>万影视觉</v>
          </cell>
          <cell r="C31">
            <v>74.4</v>
          </cell>
          <cell r="D31">
            <v>80.9233333333333</v>
          </cell>
          <cell r="E31">
            <v>155.323333333333</v>
          </cell>
          <cell r="F31">
            <v>77.6616666666667</v>
          </cell>
          <cell r="G31">
            <v>29</v>
          </cell>
        </row>
        <row r="32">
          <cell r="B32" t="str">
            <v>暖医TMJ牙颌面畸形AI技术和服务平台.</v>
          </cell>
          <cell r="C32">
            <v>70.4966666666667</v>
          </cell>
          <cell r="D32">
            <v>84.3833333333333</v>
          </cell>
          <cell r="E32">
            <v>154.88</v>
          </cell>
          <cell r="F32">
            <v>77.44</v>
          </cell>
          <cell r="G32">
            <v>30</v>
          </cell>
        </row>
        <row r="33">
          <cell r="B33" t="str">
            <v>低碳建筑物联平台</v>
          </cell>
          <cell r="C33">
            <v>70.6466666666667</v>
          </cell>
          <cell r="D33">
            <v>84.2333333333333</v>
          </cell>
          <cell r="E33">
            <v>154.88</v>
          </cell>
          <cell r="F33">
            <v>77.44</v>
          </cell>
          <cell r="G33">
            <v>30</v>
          </cell>
        </row>
        <row r="34">
          <cell r="B34" t="str">
            <v>全息多维产品数字化交互系统</v>
          </cell>
          <cell r="C34">
            <v>71.4466666666667</v>
          </cell>
          <cell r="D34">
            <v>83.03</v>
          </cell>
          <cell r="E34">
            <v>154.476666666667</v>
          </cell>
          <cell r="F34">
            <v>77.2383333333333</v>
          </cell>
          <cell r="G34">
            <v>32</v>
          </cell>
        </row>
        <row r="35">
          <cell r="B35" t="str">
            <v>深黑科技.</v>
          </cell>
          <cell r="C35">
            <v>68.68</v>
          </cell>
          <cell r="D35">
            <v>85.73</v>
          </cell>
          <cell r="E35">
            <v>154.41</v>
          </cell>
          <cell r="F35">
            <v>77.205</v>
          </cell>
          <cell r="G35">
            <v>33</v>
          </cell>
        </row>
        <row r="36">
          <cell r="B36" t="str">
            <v>“大档案观”背景下智能数字化建设领航者</v>
          </cell>
          <cell r="C36">
            <v>69.7766666666667</v>
          </cell>
          <cell r="D36">
            <v>84.5333333333333</v>
          </cell>
          <cell r="E36">
            <v>154.31</v>
          </cell>
          <cell r="F36">
            <v>77.155</v>
          </cell>
          <cell r="G36">
            <v>34</v>
          </cell>
        </row>
        <row r="37">
          <cell r="B37" t="str">
            <v>微视店</v>
          </cell>
          <cell r="C37">
            <v>70.2466666666667</v>
          </cell>
          <cell r="D37">
            <v>82.88</v>
          </cell>
          <cell r="E37">
            <v>153.126666666667</v>
          </cell>
          <cell r="F37">
            <v>76.5633333333333</v>
          </cell>
          <cell r="G37">
            <v>35</v>
          </cell>
        </row>
        <row r="38">
          <cell r="B38" t="str">
            <v>带板无忧</v>
          </cell>
          <cell r="C38">
            <v>70.7633333333333</v>
          </cell>
          <cell r="D38">
            <v>81.98</v>
          </cell>
          <cell r="E38">
            <v>152.743333333333</v>
          </cell>
          <cell r="F38">
            <v>76.3716666666667</v>
          </cell>
          <cell r="G38">
            <v>36</v>
          </cell>
        </row>
        <row r="39">
          <cell r="B39" t="str">
            <v>基于 AI 视觉专家面向智慧电网场景检测</v>
          </cell>
          <cell r="C39">
            <v>72.0933333333333</v>
          </cell>
          <cell r="D39">
            <v>80.48</v>
          </cell>
          <cell r="E39">
            <v>152.573333333333</v>
          </cell>
          <cell r="F39">
            <v>76.2866666666667</v>
          </cell>
          <cell r="G39">
            <v>37</v>
          </cell>
        </row>
        <row r="40">
          <cell r="B40" t="str">
            <v>天云净品</v>
          </cell>
          <cell r="C40">
            <v>70.7266666666667</v>
          </cell>
          <cell r="D40">
            <v>81.38</v>
          </cell>
          <cell r="E40">
            <v>152.106666666667</v>
          </cell>
          <cell r="F40">
            <v>76.0533333333333</v>
          </cell>
          <cell r="G40">
            <v>38</v>
          </cell>
        </row>
        <row r="41">
          <cell r="B41" t="str">
            <v>眼动追踪与视控人机交互系统</v>
          </cell>
          <cell r="C41">
            <v>66.8566666666667</v>
          </cell>
          <cell r="D41">
            <v>84.9833333333333</v>
          </cell>
          <cell r="E41">
            <v>151.84</v>
          </cell>
          <cell r="F41">
            <v>75.92</v>
          </cell>
          <cell r="G41">
            <v>39</v>
          </cell>
        </row>
        <row r="42">
          <cell r="B42" t="str">
            <v>艾特云梯数智连锁服务平台</v>
          </cell>
          <cell r="C42">
            <v>68.1733333333333</v>
          </cell>
          <cell r="D42">
            <v>83.6333333333333</v>
          </cell>
          <cell r="E42">
            <v>151.806666666667</v>
          </cell>
          <cell r="F42">
            <v>75.9033333333333</v>
          </cell>
          <cell r="G42">
            <v>40</v>
          </cell>
        </row>
        <row r="43">
          <cell r="B43" t="str">
            <v>智慧实验室过程管理软硬件开发及产业化</v>
          </cell>
          <cell r="C43">
            <v>69.11</v>
          </cell>
          <cell r="D43">
            <v>81.23</v>
          </cell>
          <cell r="E43">
            <v>150.34</v>
          </cell>
          <cell r="F43">
            <v>75.17</v>
          </cell>
          <cell r="G43">
            <v>41</v>
          </cell>
        </row>
        <row r="44">
          <cell r="B44" t="str">
            <v>SmartLink智联</v>
          </cell>
          <cell r="C44">
            <v>65.0766666666667</v>
          </cell>
          <cell r="D44">
            <v>84.3833333333333</v>
          </cell>
          <cell r="E44">
            <v>149.46</v>
          </cell>
          <cell r="F44">
            <v>74.73</v>
          </cell>
          <cell r="G44">
            <v>42</v>
          </cell>
        </row>
        <row r="45">
          <cell r="B45" t="str">
            <v>固定资产盘点解决方案供应商</v>
          </cell>
          <cell r="C45">
            <v>69.06</v>
          </cell>
          <cell r="D45">
            <v>80.33</v>
          </cell>
          <cell r="E45">
            <v>149.39</v>
          </cell>
          <cell r="F45">
            <v>74.695</v>
          </cell>
          <cell r="G45">
            <v>43</v>
          </cell>
        </row>
        <row r="46">
          <cell r="B46" t="str">
            <v>火星元宇宙</v>
          </cell>
          <cell r="C46">
            <v>66.99</v>
          </cell>
          <cell r="D46">
            <v>80.48</v>
          </cell>
          <cell r="E46">
            <v>147.47</v>
          </cell>
          <cell r="F46">
            <v>73.735</v>
          </cell>
          <cell r="G46">
            <v>44</v>
          </cell>
        </row>
        <row r="47">
          <cell r="B47" t="str">
            <v>基于双光束干涉非接触式空间物质分布监测</v>
          </cell>
          <cell r="C47">
            <v>73.3633333333333</v>
          </cell>
          <cell r="D47" t="e">
            <v>#N/A</v>
          </cell>
          <cell r="E47" t="e">
            <v>#N/A</v>
          </cell>
          <cell r="F47">
            <v>73.3633333333333</v>
          </cell>
          <cell r="G47">
            <v>45</v>
          </cell>
        </row>
        <row r="48">
          <cell r="B48" t="str">
            <v>GOHOME：您的智能寻宠助手</v>
          </cell>
          <cell r="C48">
            <v>66.21</v>
          </cell>
          <cell r="D48">
            <v>80.1766666666667</v>
          </cell>
          <cell r="E48">
            <v>146.386666666667</v>
          </cell>
          <cell r="F48">
            <v>73.1933333333334</v>
          </cell>
          <cell r="G48">
            <v>46</v>
          </cell>
        </row>
        <row r="49">
          <cell r="B49" t="str">
            <v>高亮度黄光警示照明光源</v>
          </cell>
          <cell r="C49">
            <v>71.13</v>
          </cell>
          <cell r="D49" t="e">
            <v>#N/A</v>
          </cell>
          <cell r="E49" t="e">
            <v>#N/A</v>
          </cell>
          <cell r="F49">
            <v>71.13</v>
          </cell>
          <cell r="G49">
            <v>47</v>
          </cell>
        </row>
        <row r="50">
          <cell r="B50" t="str">
            <v>时空二元链-新科技智养惠老服务行业领跑者</v>
          </cell>
          <cell r="C50">
            <v>60.27</v>
          </cell>
          <cell r="D50">
            <v>79.13</v>
          </cell>
          <cell r="E50">
            <v>139.4</v>
          </cell>
          <cell r="F50">
            <v>69.7</v>
          </cell>
          <cell r="G50">
            <v>48</v>
          </cell>
        </row>
        <row r="51">
          <cell r="B51" t="str">
            <v>“四去”合规公链 - 草田链</v>
          </cell>
          <cell r="C51">
            <v>57.5366666666667</v>
          </cell>
          <cell r="D51">
            <v>81.38</v>
          </cell>
          <cell r="E51">
            <v>138.916666666667</v>
          </cell>
          <cell r="F51">
            <v>69.4583333333333</v>
          </cell>
          <cell r="G51">
            <v>49</v>
          </cell>
        </row>
        <row r="52">
          <cell r="B52" t="str">
            <v>汽车后市场互联网+数据服务平台</v>
          </cell>
          <cell r="C52">
            <v>56.0033333333333</v>
          </cell>
          <cell r="D52">
            <v>80.18</v>
          </cell>
          <cell r="E52">
            <v>136.183333333333</v>
          </cell>
          <cell r="F52">
            <v>68.0916666666667</v>
          </cell>
          <cell r="G52">
            <v>50</v>
          </cell>
        </row>
        <row r="53">
          <cell r="B53" t="str">
            <v>便携式智慧AIO显示终端项目</v>
          </cell>
          <cell r="C53">
            <v>66.3266666666667</v>
          </cell>
          <cell r="D53" t="e">
            <v>#N/A</v>
          </cell>
          <cell r="E53" t="e">
            <v>#N/A</v>
          </cell>
          <cell r="F53">
            <v>66.3266666666667</v>
          </cell>
          <cell r="G53">
            <v>51</v>
          </cell>
        </row>
        <row r="54">
          <cell r="B54" t="str">
            <v>智慧园区全真VR运管系统</v>
          </cell>
          <cell r="C54">
            <v>65.9766666666667</v>
          </cell>
          <cell r="D54" t="e">
            <v>#N/A</v>
          </cell>
          <cell r="E54" t="e">
            <v>#N/A</v>
          </cell>
          <cell r="F54">
            <v>65.9766666666667</v>
          </cell>
          <cell r="G54">
            <v>52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统分表"/>
      <sheetName val="5.12"/>
      <sheetName val="5.15"/>
    </sheetNames>
    <sheetDataSet>
      <sheetData sheetId="0"/>
      <sheetData sheetId="1">
        <row r="3">
          <cell r="B3" t="str">
            <v>高性能碳基导电薄膜及其应用</v>
          </cell>
          <cell r="C3">
            <v>82.6666666666667</v>
          </cell>
          <cell r="D3">
            <v>88.73</v>
          </cell>
          <cell r="E3">
            <v>171.396666666667</v>
          </cell>
          <cell r="F3">
            <v>85.6983333333334</v>
          </cell>
          <cell r="G3">
            <v>1</v>
          </cell>
        </row>
        <row r="4">
          <cell r="B4" t="str">
            <v>无机纳米材料杂化改性水性超支化高分子</v>
          </cell>
          <cell r="C4">
            <v>77.3333333333333</v>
          </cell>
          <cell r="D4">
            <v>93.8366666666667</v>
          </cell>
          <cell r="E4">
            <v>171.17</v>
          </cell>
          <cell r="F4">
            <v>85.585</v>
          </cell>
          <cell r="G4">
            <v>2</v>
          </cell>
        </row>
        <row r="5">
          <cell r="B5" t="str">
            <v>新型环氧树脂胶粘剂</v>
          </cell>
          <cell r="C5">
            <v>74.6666666666667</v>
          </cell>
          <cell r="D5">
            <v>93.9833333333333</v>
          </cell>
          <cell r="E5">
            <v>168.65</v>
          </cell>
          <cell r="F5">
            <v>84.325</v>
          </cell>
          <cell r="G5">
            <v>3</v>
          </cell>
        </row>
        <row r="6">
          <cell r="B6" t="str">
            <v>全国产化先进热塑性复合材料全流程制备关键</v>
          </cell>
          <cell r="C6">
            <v>80.6666666666667</v>
          </cell>
          <cell r="D6">
            <v>87.6766666666667</v>
          </cell>
          <cell r="E6">
            <v>168.343333333333</v>
          </cell>
          <cell r="F6">
            <v>84.1716666666667</v>
          </cell>
          <cell r="G6">
            <v>4</v>
          </cell>
        </row>
        <row r="7">
          <cell r="B7" t="str">
            <v>改性环氧材料在光电显示领域应用</v>
          </cell>
          <cell r="C7">
            <v>77</v>
          </cell>
          <cell r="D7">
            <v>91.2833333333333</v>
          </cell>
          <cell r="E7">
            <v>168.283333333333</v>
          </cell>
          <cell r="F7">
            <v>84.1416666666667</v>
          </cell>
          <cell r="G7">
            <v>5</v>
          </cell>
        </row>
        <row r="8">
          <cell r="B8" t="str">
            <v>年产300吨聚酰亚胺工程塑料成型制备项目</v>
          </cell>
          <cell r="C8">
            <v>84</v>
          </cell>
          <cell r="D8" t="e">
            <v>#N/A</v>
          </cell>
          <cell r="E8" t="e">
            <v>#N/A</v>
          </cell>
          <cell r="F8">
            <v>84</v>
          </cell>
          <cell r="G8">
            <v>6</v>
          </cell>
        </row>
        <row r="9">
          <cell r="B9" t="str">
            <v>碳基导热导电材料在半导体晶体管及TMMs系统的研发及产业化</v>
          </cell>
          <cell r="C9">
            <v>75.6666666666667</v>
          </cell>
          <cell r="D9">
            <v>90.9833333333333</v>
          </cell>
          <cell r="E9">
            <v>166.65</v>
          </cell>
          <cell r="F9">
            <v>83.325</v>
          </cell>
          <cell r="G9">
            <v>7</v>
          </cell>
        </row>
        <row r="10">
          <cell r="B10" t="str">
            <v>宽禁带半导体产业化项目</v>
          </cell>
          <cell r="C10">
            <v>80.3333333333333</v>
          </cell>
          <cell r="D10">
            <v>84.8266666666667</v>
          </cell>
          <cell r="E10">
            <v>165.16</v>
          </cell>
          <cell r="F10">
            <v>82.58</v>
          </cell>
          <cell r="G10">
            <v>8</v>
          </cell>
        </row>
        <row r="11">
          <cell r="B11" t="str">
            <v>良瑞新材料</v>
          </cell>
          <cell r="C11">
            <v>75</v>
          </cell>
          <cell r="D11">
            <v>89.4833333333333</v>
          </cell>
          <cell r="E11">
            <v>164.483333333333</v>
          </cell>
          <cell r="F11">
            <v>82.2416666666666</v>
          </cell>
          <cell r="G11">
            <v>9</v>
          </cell>
        </row>
        <row r="12">
          <cell r="B12" t="str">
            <v>水性工业涂料用树脂项目</v>
          </cell>
          <cell r="C12">
            <v>81.3333333333333</v>
          </cell>
          <cell r="D12" t="e">
            <v>#N/A</v>
          </cell>
          <cell r="E12" t="e">
            <v>#N/A</v>
          </cell>
          <cell r="F12">
            <v>81.3333333333333</v>
          </cell>
          <cell r="G12">
            <v>10</v>
          </cell>
        </row>
        <row r="13">
          <cell r="B13" t="str">
            <v>多陶瓷材料3D打印装备研发</v>
          </cell>
          <cell r="C13">
            <v>80.6666666666667</v>
          </cell>
          <cell r="D13">
            <v>81.9766666666667</v>
          </cell>
          <cell r="E13">
            <v>162.643333333333</v>
          </cell>
          <cell r="F13">
            <v>81.3216666666667</v>
          </cell>
          <cell r="G13">
            <v>11</v>
          </cell>
        </row>
        <row r="14">
          <cell r="B14" t="str">
            <v>可降解塑料包装材料</v>
          </cell>
          <cell r="C14">
            <v>74</v>
          </cell>
          <cell r="D14">
            <v>88.43</v>
          </cell>
          <cell r="E14">
            <v>162.43</v>
          </cell>
          <cell r="F14">
            <v>81.215</v>
          </cell>
          <cell r="G14">
            <v>12</v>
          </cell>
        </row>
        <row r="15">
          <cell r="B15" t="str">
            <v>涂冠环保新材料</v>
          </cell>
          <cell r="C15">
            <v>71.6666666666667</v>
          </cell>
          <cell r="D15">
            <v>90.6833333333333</v>
          </cell>
          <cell r="E15">
            <v>162.35</v>
          </cell>
          <cell r="F15">
            <v>81.175</v>
          </cell>
          <cell r="G15">
            <v>13</v>
          </cell>
        </row>
        <row r="16">
          <cell r="B16" t="str">
            <v>极胄能量纱线与智能服饰</v>
          </cell>
          <cell r="C16">
            <v>72.3333333333333</v>
          </cell>
          <cell r="D16">
            <v>89.78</v>
          </cell>
          <cell r="E16">
            <v>162.113333333333</v>
          </cell>
          <cell r="F16">
            <v>81.0566666666666</v>
          </cell>
          <cell r="G16">
            <v>14</v>
          </cell>
        </row>
        <row r="17">
          <cell r="B17" t="str">
            <v>双模调控材料</v>
          </cell>
          <cell r="C17">
            <v>76</v>
          </cell>
          <cell r="D17">
            <v>85.43</v>
          </cell>
          <cell r="E17">
            <v>161.43</v>
          </cell>
          <cell r="F17">
            <v>80.715</v>
          </cell>
          <cell r="G17">
            <v>15</v>
          </cell>
        </row>
        <row r="18">
          <cell r="B18" t="str">
            <v>新材料植酸界膜剂系列产品项目</v>
          </cell>
          <cell r="C18">
            <v>80.6666666666667</v>
          </cell>
          <cell r="D18" t="e">
            <v>#N/A</v>
          </cell>
          <cell r="E18" t="e">
            <v>#N/A</v>
          </cell>
          <cell r="F18">
            <v>80.6666666666667</v>
          </cell>
          <cell r="G18">
            <v>16</v>
          </cell>
        </row>
        <row r="19">
          <cell r="B19" t="str">
            <v>导热硅胶垫片</v>
          </cell>
          <cell r="C19">
            <v>80</v>
          </cell>
          <cell r="D19" t="e">
            <v>#N/A</v>
          </cell>
          <cell r="E19" t="e">
            <v>#N/A</v>
          </cell>
          <cell r="F19">
            <v>80</v>
          </cell>
          <cell r="G19">
            <v>17</v>
          </cell>
        </row>
        <row r="20">
          <cell r="B20" t="str">
            <v>环境响应型膨润土</v>
          </cell>
          <cell r="C20">
            <v>73.6666666666667</v>
          </cell>
          <cell r="D20">
            <v>86.0333333333333</v>
          </cell>
          <cell r="E20">
            <v>159.7</v>
          </cell>
          <cell r="F20">
            <v>79.85</v>
          </cell>
          <cell r="G20">
            <v>18</v>
          </cell>
        </row>
        <row r="21">
          <cell r="B21" t="str">
            <v>木质素基超级电容炭</v>
          </cell>
          <cell r="C21">
            <v>76.3333333333333</v>
          </cell>
          <cell r="D21">
            <v>82.2733333333333</v>
          </cell>
          <cell r="E21">
            <v>158.606666666667</v>
          </cell>
          <cell r="F21">
            <v>79.3033333333333</v>
          </cell>
          <cell r="G21">
            <v>19</v>
          </cell>
        </row>
        <row r="22">
          <cell r="B22" t="str">
            <v>以废治污——固废资源化治污解决方案开创者</v>
          </cell>
          <cell r="C22">
            <v>71.6666666666667</v>
          </cell>
          <cell r="D22">
            <v>86.78</v>
          </cell>
          <cell r="E22">
            <v>158.446666666667</v>
          </cell>
          <cell r="F22">
            <v>79.2233333333334</v>
          </cell>
          <cell r="G22">
            <v>20</v>
          </cell>
        </row>
        <row r="23">
          <cell r="B23" t="str">
            <v>AES抗菌抗病毒新材料及其市场应用</v>
          </cell>
          <cell r="C23">
            <v>71</v>
          </cell>
          <cell r="D23">
            <v>87.0833333333333</v>
          </cell>
          <cell r="E23">
            <v>158.083333333333</v>
          </cell>
          <cell r="F23">
            <v>79.0416666666667</v>
          </cell>
          <cell r="G23">
            <v>21</v>
          </cell>
        </row>
        <row r="24">
          <cell r="B24" t="str">
            <v>高速气体喷射制备新材料技术装备产业化</v>
          </cell>
          <cell r="C24">
            <v>79.3333333333333</v>
          </cell>
          <cell r="D24">
            <v>78.2233333333333</v>
          </cell>
          <cell r="E24">
            <v>157.556666666667</v>
          </cell>
          <cell r="F24">
            <v>78.7783333333333</v>
          </cell>
          <cell r="G24">
            <v>22</v>
          </cell>
        </row>
        <row r="25">
          <cell r="B25" t="str">
            <v>智能汽车磁流变主动控制悬置开发</v>
          </cell>
          <cell r="C25">
            <v>72</v>
          </cell>
          <cell r="D25">
            <v>83.3266666666667</v>
          </cell>
          <cell r="E25">
            <v>155.326666666667</v>
          </cell>
          <cell r="F25">
            <v>77.6633333333334</v>
          </cell>
          <cell r="G25">
            <v>23</v>
          </cell>
        </row>
        <row r="26">
          <cell r="B26" t="str">
            <v>高功率微电子器件用散热材料的研发与产业化</v>
          </cell>
          <cell r="C26">
            <v>70.6666666666667</v>
          </cell>
          <cell r="D26">
            <v>84.5266666666667</v>
          </cell>
          <cell r="E26">
            <v>155.193333333333</v>
          </cell>
          <cell r="F26">
            <v>77.5966666666667</v>
          </cell>
          <cell r="G26">
            <v>24</v>
          </cell>
        </row>
        <row r="27">
          <cell r="B27" t="str">
            <v>固态氢材料产品研发与应用</v>
          </cell>
          <cell r="C27">
            <v>77.6666666666667</v>
          </cell>
          <cell r="D27">
            <v>76.1166666666667</v>
          </cell>
          <cell r="E27">
            <v>153.783333333333</v>
          </cell>
          <cell r="F27">
            <v>76.8916666666667</v>
          </cell>
          <cell r="G27">
            <v>25</v>
          </cell>
        </row>
        <row r="28">
          <cell r="B28" t="str">
            <v>包装耗材产业互联网数字平台</v>
          </cell>
          <cell r="C28">
            <v>63</v>
          </cell>
          <cell r="D28">
            <v>90.68</v>
          </cell>
          <cell r="E28">
            <v>153.68</v>
          </cell>
          <cell r="F28">
            <v>76.84</v>
          </cell>
          <cell r="G28">
            <v>26</v>
          </cell>
        </row>
        <row r="29">
          <cell r="B29" t="str">
            <v>新型无菌包装材料</v>
          </cell>
          <cell r="C29">
            <v>76.6666666666667</v>
          </cell>
          <cell r="D29" t="e">
            <v>#N/A</v>
          </cell>
          <cell r="E29" t="e">
            <v>#N/A</v>
          </cell>
          <cell r="F29">
            <v>76.6666666666667</v>
          </cell>
          <cell r="G29">
            <v>27</v>
          </cell>
        </row>
        <row r="30">
          <cell r="B30" t="str">
            <v>量子氧化铝</v>
          </cell>
          <cell r="C30">
            <v>70.6666666666667</v>
          </cell>
          <cell r="D30">
            <v>82.5766666666667</v>
          </cell>
          <cell r="E30">
            <v>153.243333333333</v>
          </cell>
          <cell r="F30">
            <v>76.6216666666667</v>
          </cell>
          <cell r="G30">
            <v>28</v>
          </cell>
        </row>
        <row r="31">
          <cell r="B31" t="str">
            <v>MRCF AAM®全球水泥4.5时代开创</v>
          </cell>
          <cell r="C31">
            <v>73</v>
          </cell>
          <cell r="D31">
            <v>79.27</v>
          </cell>
          <cell r="E31">
            <v>152.27</v>
          </cell>
          <cell r="F31">
            <v>76.135</v>
          </cell>
          <cell r="G31">
            <v>29</v>
          </cell>
        </row>
        <row r="32">
          <cell r="B32" t="str">
            <v>可见光催化消杀喷剂的研发及应用</v>
          </cell>
          <cell r="C32">
            <v>65.6666666666667</v>
          </cell>
          <cell r="D32">
            <v>86.48</v>
          </cell>
          <cell r="E32">
            <v>152.146666666667</v>
          </cell>
          <cell r="F32">
            <v>76.0733333333334</v>
          </cell>
          <cell r="G32">
            <v>30</v>
          </cell>
        </row>
        <row r="33">
          <cell r="B33" t="str">
            <v>高压旋切纳米气泡发生器的研发及产业化</v>
          </cell>
          <cell r="C33">
            <v>68.3333333333333</v>
          </cell>
          <cell r="D33">
            <v>82.7266666666667</v>
          </cell>
          <cell r="E33">
            <v>151.06</v>
          </cell>
          <cell r="F33">
            <v>75.53</v>
          </cell>
          <cell r="G33">
            <v>31</v>
          </cell>
        </row>
        <row r="34">
          <cell r="B34" t="str">
            <v>环保水性纳米化色浆</v>
          </cell>
          <cell r="C34">
            <v>70.3333333333333</v>
          </cell>
          <cell r="D34">
            <v>80.1733333333333</v>
          </cell>
          <cell r="E34">
            <v>150.506666666667</v>
          </cell>
          <cell r="F34">
            <v>75.2533333333333</v>
          </cell>
          <cell r="G34">
            <v>32</v>
          </cell>
        </row>
        <row r="35">
          <cell r="B35" t="str">
            <v>硅根结蒂——新型生物硅肥开拓者</v>
          </cell>
          <cell r="C35">
            <v>69.3333333333333</v>
          </cell>
          <cell r="D35">
            <v>81.0733333333333</v>
          </cell>
          <cell r="E35">
            <v>150.406666666667</v>
          </cell>
          <cell r="F35">
            <v>75.2033333333333</v>
          </cell>
          <cell r="G35">
            <v>33</v>
          </cell>
        </row>
        <row r="36">
          <cell r="B36" t="str">
            <v>生物质废弃物(稻壳)制造可再生能源联产</v>
          </cell>
          <cell r="C36">
            <v>70.3333333333333</v>
          </cell>
          <cell r="D36">
            <v>80.0233333333333</v>
          </cell>
          <cell r="E36">
            <v>150.356666666667</v>
          </cell>
          <cell r="F36">
            <v>75.1783333333333</v>
          </cell>
          <cell r="G36">
            <v>34</v>
          </cell>
        </row>
        <row r="37">
          <cell r="B37" t="str">
            <v>高性能海绵城市透水路面构建关键材料研发与铺装应用</v>
          </cell>
          <cell r="C37">
            <v>67</v>
          </cell>
          <cell r="D37">
            <v>82.8766666666667</v>
          </cell>
          <cell r="E37">
            <v>149.876666666667</v>
          </cell>
          <cell r="F37">
            <v>74.9383333333333</v>
          </cell>
          <cell r="G37">
            <v>35</v>
          </cell>
        </row>
        <row r="38">
          <cell r="B38" t="str">
            <v>PEM电解水制氢多孔钛阳极气体扩散层</v>
          </cell>
          <cell r="C38">
            <v>74</v>
          </cell>
          <cell r="D38">
            <v>75.8166666666667</v>
          </cell>
          <cell r="E38">
            <v>149.816666666667</v>
          </cell>
          <cell r="F38">
            <v>74.9083333333334</v>
          </cell>
          <cell r="G38">
            <v>36</v>
          </cell>
        </row>
        <row r="39">
          <cell r="B39" t="str">
            <v>青砼复合材料</v>
          </cell>
          <cell r="C39">
            <v>69.6666666666667</v>
          </cell>
          <cell r="D39">
            <v>79.27</v>
          </cell>
          <cell r="E39">
            <v>148.936666666667</v>
          </cell>
          <cell r="F39">
            <v>74.4683333333333</v>
          </cell>
          <cell r="G39">
            <v>37</v>
          </cell>
        </row>
        <row r="40">
          <cell r="B40" t="str">
            <v>双枪无人智能能源站</v>
          </cell>
          <cell r="C40">
            <v>71</v>
          </cell>
          <cell r="D40">
            <v>76.72</v>
          </cell>
          <cell r="E40">
            <v>147.72</v>
          </cell>
          <cell r="F40">
            <v>73.86</v>
          </cell>
          <cell r="G40">
            <v>38</v>
          </cell>
        </row>
        <row r="41">
          <cell r="B41" t="str">
            <v>品信天暖</v>
          </cell>
          <cell r="C41">
            <v>64.3333333333333</v>
          </cell>
          <cell r="D41">
            <v>82.5733333333333</v>
          </cell>
          <cell r="E41">
            <v>146.906666666667</v>
          </cell>
          <cell r="F41">
            <v>73.4533333333333</v>
          </cell>
          <cell r="G41">
            <v>39</v>
          </cell>
        </row>
        <row r="42">
          <cell r="B42" t="str">
            <v>防疫减碳建筑技术</v>
          </cell>
          <cell r="C42">
            <v>65.3333333333333</v>
          </cell>
          <cell r="D42">
            <v>80.17</v>
          </cell>
          <cell r="E42">
            <v>145.503333333333</v>
          </cell>
          <cell r="F42">
            <v>72.7516666666667</v>
          </cell>
          <cell r="G42">
            <v>40</v>
          </cell>
        </row>
        <row r="43">
          <cell r="B43" t="str">
            <v>剪切增稠柔性防护 特种材料（民用和军用）</v>
          </cell>
          <cell r="C43">
            <v>72</v>
          </cell>
          <cell r="D43" t="e">
            <v>#N/A</v>
          </cell>
          <cell r="E43" t="e">
            <v>#N/A</v>
          </cell>
          <cell r="F43">
            <v>72</v>
          </cell>
          <cell r="G43">
            <v>41</v>
          </cell>
        </row>
        <row r="44">
          <cell r="B44" t="str">
            <v>正国新能源</v>
          </cell>
          <cell r="C44">
            <v>65</v>
          </cell>
          <cell r="D44">
            <v>78.82</v>
          </cell>
          <cell r="E44">
            <v>143.82</v>
          </cell>
          <cell r="F44">
            <v>71.91</v>
          </cell>
          <cell r="G44">
            <v>42</v>
          </cell>
        </row>
        <row r="45">
          <cell r="B45" t="str">
            <v>净野涂料</v>
          </cell>
          <cell r="C45">
            <v>65.3333333333333</v>
          </cell>
          <cell r="D45">
            <v>77.9233333333333</v>
          </cell>
          <cell r="E45">
            <v>143.256666666667</v>
          </cell>
          <cell r="F45">
            <v>71.6283333333333</v>
          </cell>
          <cell r="G45">
            <v>43</v>
          </cell>
        </row>
        <row r="46">
          <cell r="B46" t="str">
            <v>加氢站与数字化氢能供应链</v>
          </cell>
          <cell r="C46">
            <v>69.6666666666667</v>
          </cell>
          <cell r="D46">
            <v>72.8166666666667</v>
          </cell>
          <cell r="E46">
            <v>142.483333333333</v>
          </cell>
          <cell r="F46">
            <v>71.2416666666667</v>
          </cell>
          <cell r="G46">
            <v>44</v>
          </cell>
        </row>
        <row r="47">
          <cell r="B47" t="str">
            <v>高效油烟过滤网</v>
          </cell>
          <cell r="C47">
            <v>63.3333333333333</v>
          </cell>
          <cell r="D47">
            <v>71.7633333333333</v>
          </cell>
          <cell r="E47">
            <v>135.096666666667</v>
          </cell>
          <cell r="F47">
            <v>67.5483333333333</v>
          </cell>
          <cell r="G47">
            <v>45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统分表"/>
      <sheetName val="5.12"/>
      <sheetName val="5.15"/>
    </sheetNames>
    <sheetDataSet>
      <sheetData sheetId="0"/>
      <sheetData sheetId="1">
        <row r="3">
          <cell r="B3" t="str">
            <v>大功率精密离合器的研发与产业化</v>
          </cell>
          <cell r="C3">
            <v>80.3666666666667</v>
          </cell>
          <cell r="D3">
            <v>89.7866666666667</v>
          </cell>
          <cell r="E3">
            <v>170.153333333333</v>
          </cell>
          <cell r="F3">
            <v>85.0766666666667</v>
          </cell>
          <cell r="G3">
            <v>1</v>
          </cell>
        </row>
        <row r="4">
          <cell r="B4" t="str">
            <v>安全生产人工智能运维服务机器人系统</v>
          </cell>
          <cell r="C4">
            <v>84.4166666666667</v>
          </cell>
          <cell r="D4" t="e">
            <v>#N/A</v>
          </cell>
          <cell r="E4" t="e">
            <v>#N/A</v>
          </cell>
          <cell r="F4">
            <v>84.4166666666667</v>
          </cell>
          <cell r="G4">
            <v>2</v>
          </cell>
        </row>
        <row r="5">
          <cell r="B5" t="str">
            <v>自行车智能传动系统</v>
          </cell>
          <cell r="C5">
            <v>82.1666666666667</v>
          </cell>
          <cell r="D5">
            <v>86.17</v>
          </cell>
          <cell r="E5">
            <v>168.336666666667</v>
          </cell>
          <cell r="F5">
            <v>84.1683333333334</v>
          </cell>
          <cell r="G5">
            <v>3</v>
          </cell>
        </row>
        <row r="6">
          <cell r="B6" t="str">
            <v>新一代超高效工业风机系统</v>
          </cell>
          <cell r="C6">
            <v>75.4133333333333</v>
          </cell>
          <cell r="D6">
            <v>88.97</v>
          </cell>
          <cell r="E6">
            <v>164.383333333333</v>
          </cell>
          <cell r="F6">
            <v>82.1916666666666</v>
          </cell>
          <cell r="G6">
            <v>4</v>
          </cell>
        </row>
        <row r="7">
          <cell r="B7" t="str">
            <v>先进空天动力系统</v>
          </cell>
          <cell r="C7">
            <v>84.8833333333333</v>
          </cell>
          <cell r="D7">
            <v>78.7166666666667</v>
          </cell>
          <cell r="E7">
            <v>163.6</v>
          </cell>
          <cell r="F7">
            <v>81.8</v>
          </cell>
          <cell r="G7">
            <v>5</v>
          </cell>
        </row>
        <row r="8">
          <cell r="B8" t="str">
            <v>一款可以准确预测随机载荷下金属疲劳寿命的</v>
          </cell>
          <cell r="C8">
            <v>80.2666666666667</v>
          </cell>
          <cell r="D8">
            <v>81.9466666666667</v>
          </cell>
          <cell r="E8">
            <v>162.213333333333</v>
          </cell>
          <cell r="F8">
            <v>81.1066666666667</v>
          </cell>
          <cell r="G8">
            <v>6</v>
          </cell>
        </row>
        <row r="9">
          <cell r="B9" t="str">
            <v>启视优樊科技</v>
          </cell>
          <cell r="C9">
            <v>74.3433333333333</v>
          </cell>
          <cell r="D9">
            <v>87.5733333333333</v>
          </cell>
          <cell r="E9">
            <v>161.916666666667</v>
          </cell>
          <cell r="F9">
            <v>80.9583333333333</v>
          </cell>
          <cell r="G9">
            <v>7</v>
          </cell>
        </row>
        <row r="10">
          <cell r="B10" t="str">
            <v>基于MEMS和纳米材料的新型气体传感器</v>
          </cell>
          <cell r="C10">
            <v>76.16</v>
          </cell>
          <cell r="D10">
            <v>85.6566666666667</v>
          </cell>
          <cell r="E10">
            <v>161.816666666667</v>
          </cell>
          <cell r="F10">
            <v>80.9083333333333</v>
          </cell>
          <cell r="G10">
            <v>8</v>
          </cell>
        </row>
        <row r="11">
          <cell r="B11" t="str">
            <v>无损在线药品包装检测智能装备</v>
          </cell>
          <cell r="C11">
            <v>78.1833333333333</v>
          </cell>
          <cell r="D11">
            <v>82.88</v>
          </cell>
          <cell r="E11">
            <v>161.063333333333</v>
          </cell>
          <cell r="F11">
            <v>80.5316666666666</v>
          </cell>
          <cell r="G11">
            <v>9</v>
          </cell>
        </row>
        <row r="12">
          <cell r="B12" t="str">
            <v>基于无人车的道路综合养护系统</v>
          </cell>
          <cell r="C12">
            <v>75.6133333333333</v>
          </cell>
          <cell r="D12">
            <v>85.2666666666667</v>
          </cell>
          <cell r="E12">
            <v>160.88</v>
          </cell>
          <cell r="F12">
            <v>80.44</v>
          </cell>
          <cell r="G12">
            <v>10</v>
          </cell>
        </row>
        <row r="13">
          <cell r="B13" t="str">
            <v>寰宇星河军用设备和商业航天项目</v>
          </cell>
          <cell r="C13">
            <v>81.6033333333333</v>
          </cell>
          <cell r="D13">
            <v>78.8533333333333</v>
          </cell>
          <cell r="E13">
            <v>160.456666666667</v>
          </cell>
          <cell r="F13">
            <v>80.2283333333333</v>
          </cell>
          <cell r="G13">
            <v>11</v>
          </cell>
        </row>
        <row r="14">
          <cell r="B14" t="str">
            <v>炎黄国芯-宇航及高可靠领域高性能自主可</v>
          </cell>
          <cell r="C14">
            <v>81.3333333333333</v>
          </cell>
          <cell r="D14">
            <v>78.6966666666667</v>
          </cell>
          <cell r="E14">
            <v>160.03</v>
          </cell>
          <cell r="F14">
            <v>80.015</v>
          </cell>
          <cell r="G14">
            <v>12</v>
          </cell>
        </row>
        <row r="15">
          <cell r="B15" t="str">
            <v>基于5G应用的超高性能远程驾驶</v>
          </cell>
          <cell r="C15">
            <v>79.95</v>
          </cell>
          <cell r="D15">
            <v>78.8966666666667</v>
          </cell>
          <cell r="E15">
            <v>158.846666666667</v>
          </cell>
          <cell r="F15">
            <v>79.4233333333333</v>
          </cell>
          <cell r="G15">
            <v>13</v>
          </cell>
        </row>
        <row r="16">
          <cell r="B16" t="str">
            <v>ShadeMe全天候恒光控制解决方案</v>
          </cell>
          <cell r="C16">
            <v>77.0966666666667</v>
          </cell>
          <cell r="D16">
            <v>81.48</v>
          </cell>
          <cell r="E16">
            <v>158.576666666667</v>
          </cell>
          <cell r="F16">
            <v>79.2883333333334</v>
          </cell>
          <cell r="G16">
            <v>14</v>
          </cell>
        </row>
        <row r="17">
          <cell r="B17" t="str">
            <v>年产1000台电梯制造项目建议</v>
          </cell>
          <cell r="C17">
            <v>79.0633333333333</v>
          </cell>
          <cell r="D17" t="e">
            <v>#N/A</v>
          </cell>
          <cell r="E17" t="e">
            <v>#N/A</v>
          </cell>
          <cell r="F17">
            <v>79.0633333333333</v>
          </cell>
          <cell r="G17">
            <v>15</v>
          </cell>
        </row>
        <row r="18">
          <cell r="B18" t="str">
            <v>奇凯信科</v>
          </cell>
          <cell r="C18">
            <v>75.9466666666667</v>
          </cell>
          <cell r="D18">
            <v>82.02</v>
          </cell>
          <cell r="E18">
            <v>157.966666666667</v>
          </cell>
          <cell r="F18">
            <v>78.9833333333333</v>
          </cell>
          <cell r="G18">
            <v>16</v>
          </cell>
        </row>
        <row r="19">
          <cell r="B19" t="str">
            <v>骨骼流体超精密加工技术</v>
          </cell>
          <cell r="C19">
            <v>75.3633333333333</v>
          </cell>
          <cell r="D19">
            <v>82.3633333333333</v>
          </cell>
          <cell r="E19">
            <v>157.726666666667</v>
          </cell>
          <cell r="F19">
            <v>78.8633333333333</v>
          </cell>
          <cell r="G19">
            <v>17</v>
          </cell>
        </row>
        <row r="20">
          <cell r="B20" t="str">
            <v>麦佧仕光电光刻项目</v>
          </cell>
          <cell r="C20">
            <v>80.13</v>
          </cell>
          <cell r="D20">
            <v>77.1866666666667</v>
          </cell>
          <cell r="E20">
            <v>157.316666666667</v>
          </cell>
          <cell r="F20">
            <v>78.6583333333333</v>
          </cell>
          <cell r="G20">
            <v>18</v>
          </cell>
        </row>
        <row r="21">
          <cell r="B21" t="str">
            <v>元理创新</v>
          </cell>
          <cell r="C21">
            <v>80.6533333333333</v>
          </cell>
          <cell r="D21">
            <v>76.3033333333333</v>
          </cell>
          <cell r="E21">
            <v>156.956666666667</v>
          </cell>
          <cell r="F21">
            <v>78.4783333333333</v>
          </cell>
          <cell r="G21">
            <v>19</v>
          </cell>
        </row>
        <row r="22">
          <cell r="B22" t="str">
            <v>SIOYIE芯毅——中国智能卫浴新旗舰</v>
          </cell>
          <cell r="C22">
            <v>77.2133333333333</v>
          </cell>
          <cell r="D22">
            <v>79.4366666666667</v>
          </cell>
          <cell r="E22">
            <v>156.65</v>
          </cell>
          <cell r="F22">
            <v>78.325</v>
          </cell>
          <cell r="G22">
            <v>20</v>
          </cell>
        </row>
        <row r="23">
          <cell r="B23" t="str">
            <v>智能慧感系统及其产业化</v>
          </cell>
          <cell r="C23">
            <v>78.7633333333333</v>
          </cell>
          <cell r="D23">
            <v>77.5333333333333</v>
          </cell>
          <cell r="E23">
            <v>156.296666666667</v>
          </cell>
          <cell r="F23">
            <v>78.1483333333333</v>
          </cell>
          <cell r="G23">
            <v>21</v>
          </cell>
        </row>
        <row r="24">
          <cell r="B24" t="str">
            <v>低功耗运行集成电路芯片</v>
          </cell>
          <cell r="C24">
            <v>78</v>
          </cell>
          <cell r="D24">
            <v>78.17</v>
          </cell>
          <cell r="E24">
            <v>156.17</v>
          </cell>
          <cell r="F24">
            <v>78.085</v>
          </cell>
          <cell r="G24">
            <v>22</v>
          </cell>
        </row>
        <row r="25">
          <cell r="B25" t="str">
            <v>面向航空航天及军工的高端复材三维增强体生</v>
          </cell>
          <cell r="C25">
            <v>78.35</v>
          </cell>
          <cell r="D25">
            <v>77.6966666666667</v>
          </cell>
          <cell r="E25">
            <v>156.046666666667</v>
          </cell>
          <cell r="F25">
            <v>78.0233333333333</v>
          </cell>
          <cell r="G25">
            <v>23</v>
          </cell>
        </row>
        <row r="26">
          <cell r="B26" t="str">
            <v>安徽陶芯科高性能陶瓷覆铜基板新建项目</v>
          </cell>
          <cell r="C26">
            <v>77.81</v>
          </cell>
          <cell r="D26" t="e">
            <v>#N/A</v>
          </cell>
          <cell r="E26" t="e">
            <v>#N/A</v>
          </cell>
          <cell r="F26">
            <v>77.81</v>
          </cell>
          <cell r="G26">
            <v>24</v>
          </cell>
        </row>
        <row r="27">
          <cell r="B27" t="str">
            <v>黑动动力科技</v>
          </cell>
          <cell r="C27">
            <v>77.35</v>
          </cell>
          <cell r="D27">
            <v>78.18</v>
          </cell>
          <cell r="E27">
            <v>155.53</v>
          </cell>
          <cell r="F27">
            <v>77.765</v>
          </cell>
          <cell r="G27">
            <v>25</v>
          </cell>
        </row>
        <row r="28">
          <cell r="B28" t="str">
            <v>基于物理模型的能谱校正双能X射线矿石分选</v>
          </cell>
          <cell r="C28">
            <v>78.2633333333333</v>
          </cell>
          <cell r="D28">
            <v>77.2533333333333</v>
          </cell>
          <cell r="E28">
            <v>155.516666666667</v>
          </cell>
          <cell r="F28">
            <v>77.7583333333333</v>
          </cell>
          <cell r="G28">
            <v>26</v>
          </cell>
        </row>
        <row r="29">
          <cell r="B29" t="str">
            <v>半导体（芯片）智能化视觉检测平台</v>
          </cell>
          <cell r="C29">
            <v>78.1466666666667</v>
          </cell>
          <cell r="D29">
            <v>77.27</v>
          </cell>
          <cell r="E29">
            <v>155.416666666667</v>
          </cell>
          <cell r="F29">
            <v>77.7083333333333</v>
          </cell>
          <cell r="G29">
            <v>27</v>
          </cell>
        </row>
        <row r="30">
          <cell r="B30" t="str">
            <v>柱状矢量偏振激光器及应用</v>
          </cell>
          <cell r="C30">
            <v>78.7633333333333</v>
          </cell>
          <cell r="D30">
            <v>76.5866666666667</v>
          </cell>
          <cell r="E30">
            <v>155.35</v>
          </cell>
          <cell r="F30">
            <v>77.675</v>
          </cell>
          <cell r="G30">
            <v>28</v>
          </cell>
        </row>
        <row r="31">
          <cell r="B31" t="str">
            <v>开关磁阻驱动电机系统产业化</v>
          </cell>
          <cell r="C31">
            <v>75.3133333333333</v>
          </cell>
          <cell r="D31">
            <v>79.4466666666667</v>
          </cell>
          <cell r="E31">
            <v>154.76</v>
          </cell>
          <cell r="F31">
            <v>77.38</v>
          </cell>
          <cell r="G31">
            <v>29</v>
          </cell>
        </row>
        <row r="32">
          <cell r="B32" t="str">
            <v>捍卫者——微型穿墙探测仪</v>
          </cell>
          <cell r="C32">
            <v>75.8433333333333</v>
          </cell>
          <cell r="D32">
            <v>78.0133333333333</v>
          </cell>
          <cell r="E32">
            <v>153.856666666667</v>
          </cell>
          <cell r="F32">
            <v>76.9283333333333</v>
          </cell>
          <cell r="G32">
            <v>30</v>
          </cell>
        </row>
        <row r="33">
          <cell r="B33" t="str">
            <v>可编程教育机器人及AI情景智慧学测云平台</v>
          </cell>
          <cell r="C33">
            <v>73.9166666666667</v>
          </cell>
          <cell r="D33">
            <v>79.4866666666667</v>
          </cell>
          <cell r="E33">
            <v>153.403333333333</v>
          </cell>
          <cell r="F33">
            <v>76.7016666666667</v>
          </cell>
          <cell r="G33">
            <v>31</v>
          </cell>
        </row>
        <row r="34">
          <cell r="B34" t="str">
            <v>稀相风能输送技术</v>
          </cell>
          <cell r="C34">
            <v>73.3966666666667</v>
          </cell>
          <cell r="D34">
            <v>79.5366666666667</v>
          </cell>
          <cell r="E34">
            <v>152.933333333333</v>
          </cell>
          <cell r="F34">
            <v>76.4666666666667</v>
          </cell>
          <cell r="G34">
            <v>32</v>
          </cell>
        </row>
        <row r="35">
          <cell r="B35" t="str">
            <v>智能扭矩移动标定平台</v>
          </cell>
          <cell r="C35">
            <v>76.0633333333333</v>
          </cell>
          <cell r="D35" t="e">
            <v>#N/A</v>
          </cell>
          <cell r="E35" t="e">
            <v>#N/A</v>
          </cell>
          <cell r="F35">
            <v>76.0633333333333</v>
          </cell>
          <cell r="G35">
            <v>33</v>
          </cell>
        </row>
        <row r="36">
          <cell r="B36" t="str">
            <v>手语翻译手套</v>
          </cell>
          <cell r="C36">
            <v>75.1766666666667</v>
          </cell>
          <cell r="D36">
            <v>76.4966666666667</v>
          </cell>
          <cell r="E36">
            <v>151.673333333333</v>
          </cell>
          <cell r="F36">
            <v>75.8366666666667</v>
          </cell>
          <cell r="G36">
            <v>34</v>
          </cell>
        </row>
        <row r="37">
          <cell r="B37" t="str">
            <v>灵鹰长空</v>
          </cell>
          <cell r="C37">
            <v>74.53</v>
          </cell>
          <cell r="D37">
            <v>76.6166666666667</v>
          </cell>
          <cell r="E37">
            <v>151.146666666667</v>
          </cell>
          <cell r="F37">
            <v>75.5733333333334</v>
          </cell>
          <cell r="G37">
            <v>35</v>
          </cell>
        </row>
        <row r="38">
          <cell r="B38" t="str">
            <v>伽马舌鲜无人餐厅</v>
          </cell>
          <cell r="C38">
            <v>73.76</v>
          </cell>
          <cell r="D38">
            <v>76.23</v>
          </cell>
          <cell r="E38">
            <v>149.99</v>
          </cell>
          <cell r="F38">
            <v>74.995</v>
          </cell>
          <cell r="G38">
            <v>36</v>
          </cell>
        </row>
        <row r="39">
          <cell r="B39" t="str">
            <v>工业低速重载无人车</v>
          </cell>
          <cell r="C39">
            <v>71.38</v>
          </cell>
          <cell r="D39">
            <v>78.0966666666667</v>
          </cell>
          <cell r="E39">
            <v>149.476666666667</v>
          </cell>
          <cell r="F39">
            <v>74.7383333333333</v>
          </cell>
          <cell r="G39">
            <v>37</v>
          </cell>
        </row>
        <row r="40">
          <cell r="B40" t="str">
            <v>全国领先的智能轮椅制造商-智能轮椅机器人</v>
          </cell>
          <cell r="C40">
            <v>72.2933333333333</v>
          </cell>
          <cell r="D40">
            <v>76.5833333333333</v>
          </cell>
          <cell r="E40">
            <v>148.876666666667</v>
          </cell>
          <cell r="F40">
            <v>74.4383333333333</v>
          </cell>
          <cell r="G40">
            <v>38</v>
          </cell>
        </row>
        <row r="41">
          <cell r="B41" t="str">
            <v>智慧交互球形机器人</v>
          </cell>
          <cell r="C41">
            <v>71.36</v>
          </cell>
          <cell r="D41">
            <v>77.3033333333333</v>
          </cell>
          <cell r="E41">
            <v>148.663333333333</v>
          </cell>
          <cell r="F41">
            <v>74.3316666666666</v>
          </cell>
          <cell r="G41">
            <v>39</v>
          </cell>
        </row>
        <row r="42">
          <cell r="B42" t="str">
            <v>数字家庭-超众管家机器人及产业化</v>
          </cell>
          <cell r="C42">
            <v>70.3133333333333</v>
          </cell>
          <cell r="D42">
            <v>77.7933333333333</v>
          </cell>
          <cell r="E42">
            <v>148.106666666667</v>
          </cell>
          <cell r="F42">
            <v>74.0533333333333</v>
          </cell>
          <cell r="G42">
            <v>40</v>
          </cell>
        </row>
        <row r="43">
          <cell r="B43" t="str">
            <v>装配式整体卫厨</v>
          </cell>
          <cell r="C43">
            <v>70.0133333333333</v>
          </cell>
          <cell r="D43">
            <v>76.15</v>
          </cell>
          <cell r="E43">
            <v>146.163333333333</v>
          </cell>
          <cell r="F43">
            <v>73.0816666666666</v>
          </cell>
          <cell r="G43">
            <v>41</v>
          </cell>
        </row>
        <row r="44">
          <cell r="B44" t="str">
            <v>家居健康智能机器人解决方案</v>
          </cell>
          <cell r="C44">
            <v>71.01</v>
          </cell>
          <cell r="D44">
            <v>75.1033333333333</v>
          </cell>
          <cell r="E44">
            <v>146.113333333333</v>
          </cell>
          <cell r="F44">
            <v>73.0566666666666</v>
          </cell>
          <cell r="G44">
            <v>42</v>
          </cell>
        </row>
        <row r="45">
          <cell r="B45" t="str">
            <v>智能快速洗鞋技术</v>
          </cell>
          <cell r="C45">
            <v>69.5066666666667</v>
          </cell>
          <cell r="D45">
            <v>76.3033333333333</v>
          </cell>
          <cell r="E45">
            <v>145.81</v>
          </cell>
          <cell r="F45">
            <v>72.905</v>
          </cell>
          <cell r="G45">
            <v>43</v>
          </cell>
        </row>
        <row r="46">
          <cell r="B46" t="str">
            <v>新型防火板材智能打印生产技术和装备</v>
          </cell>
          <cell r="C46">
            <v>72.5933333333333</v>
          </cell>
          <cell r="D46" t="e">
            <v>#N/A</v>
          </cell>
          <cell r="E46" t="e">
            <v>#N/A</v>
          </cell>
          <cell r="F46">
            <v>72.5933333333333</v>
          </cell>
          <cell r="G46">
            <v>44</v>
          </cell>
        </row>
        <row r="47">
          <cell r="B47" t="str">
            <v>好药柜-互联网智能药诊柜</v>
          </cell>
          <cell r="C47">
            <v>68.5066666666667</v>
          </cell>
          <cell r="D47">
            <v>76.0666666666667</v>
          </cell>
          <cell r="E47">
            <v>144.573333333333</v>
          </cell>
          <cell r="F47">
            <v>72.2866666666667</v>
          </cell>
          <cell r="G47">
            <v>45</v>
          </cell>
        </row>
        <row r="48">
          <cell r="B48" t="str">
            <v>飞的skytaxi</v>
          </cell>
          <cell r="C48">
            <v>68.2266666666667</v>
          </cell>
          <cell r="D48">
            <v>76.0033333333333</v>
          </cell>
          <cell r="E48">
            <v>144.23</v>
          </cell>
          <cell r="F48">
            <v>72.115</v>
          </cell>
          <cell r="G48">
            <v>46</v>
          </cell>
        </row>
        <row r="49">
          <cell r="B49" t="str">
            <v>HitBand ⼩⽩环</v>
          </cell>
          <cell r="C49">
            <v>64.0933333333333</v>
          </cell>
          <cell r="D49">
            <v>78.35</v>
          </cell>
          <cell r="E49">
            <v>142.443333333333</v>
          </cell>
          <cell r="F49">
            <v>71.2216666666666</v>
          </cell>
          <cell r="G49">
            <v>47</v>
          </cell>
        </row>
        <row r="50">
          <cell r="B50" t="str">
            <v>基于AI技术的模块化可重构柔性焊接系统</v>
          </cell>
          <cell r="C50">
            <v>69.44</v>
          </cell>
          <cell r="D50" t="e">
            <v>#N/A</v>
          </cell>
          <cell r="E50" t="e">
            <v>#N/A</v>
          </cell>
          <cell r="F50">
            <v>69.44</v>
          </cell>
          <cell r="G50">
            <v>48</v>
          </cell>
        </row>
        <row r="51">
          <cell r="B51" t="str">
            <v>年产8500万片LCM+TP液晶显示模组</v>
          </cell>
          <cell r="C51">
            <v>69.26</v>
          </cell>
          <cell r="D51" t="e">
            <v>#N/A</v>
          </cell>
          <cell r="E51" t="e">
            <v>#N/A</v>
          </cell>
          <cell r="F51">
            <v>69.26</v>
          </cell>
          <cell r="G51">
            <v>49</v>
          </cell>
        </row>
        <row r="52">
          <cell r="B52" t="str">
            <v>果蔬前处理系列机械</v>
          </cell>
          <cell r="C52">
            <v>68.7466666666667</v>
          </cell>
          <cell r="D52" t="e">
            <v>#N/A</v>
          </cell>
          <cell r="E52" t="e">
            <v>#N/A</v>
          </cell>
          <cell r="F52">
            <v>68.7466666666667</v>
          </cell>
          <cell r="G52">
            <v>50</v>
          </cell>
        </row>
        <row r="53">
          <cell r="B53" t="str">
            <v>肯特优AI人脸系统</v>
          </cell>
          <cell r="C53">
            <v>68.36</v>
          </cell>
          <cell r="D53" t="e">
            <v>#N/A</v>
          </cell>
          <cell r="E53" t="e">
            <v>#N/A</v>
          </cell>
          <cell r="F53">
            <v>68.36</v>
          </cell>
          <cell r="G53">
            <v>51</v>
          </cell>
        </row>
        <row r="54">
          <cell r="B54" t="str">
            <v>数字喷墨和凹版印刷联合机</v>
          </cell>
          <cell r="C54">
            <v>66.5733333333333</v>
          </cell>
          <cell r="D54" t="e">
            <v>#N/A</v>
          </cell>
          <cell r="E54" t="e">
            <v>#N/A</v>
          </cell>
          <cell r="F54">
            <v>66.5733333333333</v>
          </cell>
          <cell r="G54">
            <v>52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统分表"/>
      <sheetName val="5.12"/>
      <sheetName val="5.15"/>
    </sheetNames>
    <sheetDataSet>
      <sheetData sheetId="0"/>
      <sheetData sheetId="1">
        <row r="3">
          <cell r="B3" t="str">
            <v>阿兹妠食品</v>
          </cell>
          <cell r="C3">
            <v>73.3166666666667</v>
          </cell>
          <cell r="D3">
            <v>94</v>
          </cell>
          <cell r="E3">
            <v>167.316666666667</v>
          </cell>
          <cell r="F3">
            <v>83.6583333333334</v>
          </cell>
          <cell r="G3">
            <v>1</v>
          </cell>
        </row>
        <row r="4">
          <cell r="B4" t="str">
            <v>便携式食品安全快速检测仪研发及其产业化</v>
          </cell>
          <cell r="C4">
            <v>73.8633333333333</v>
          </cell>
          <cell r="D4">
            <v>93</v>
          </cell>
          <cell r="E4">
            <v>166.863333333333</v>
          </cell>
          <cell r="F4">
            <v>83.4316666666666</v>
          </cell>
          <cell r="G4">
            <v>2</v>
          </cell>
        </row>
        <row r="5">
          <cell r="B5" t="str">
            <v>超高压电场干燥设备</v>
          </cell>
          <cell r="C5">
            <v>75.4966666666667</v>
          </cell>
          <cell r="D5">
            <v>89.6666666666667</v>
          </cell>
          <cell r="E5">
            <v>165.163333333333</v>
          </cell>
          <cell r="F5">
            <v>82.5816666666667</v>
          </cell>
          <cell r="G5">
            <v>3</v>
          </cell>
        </row>
        <row r="6">
          <cell r="B6" t="str">
            <v>药茶兼用菊花产业链建设项目</v>
          </cell>
          <cell r="C6">
            <v>82.1866666666667</v>
          </cell>
          <cell r="D6" t="e">
            <v>#N/A</v>
          </cell>
          <cell r="E6" t="e">
            <v>#N/A</v>
          </cell>
          <cell r="F6">
            <v>82.1866666666667</v>
          </cell>
          <cell r="G6">
            <v>4</v>
          </cell>
        </row>
        <row r="7">
          <cell r="B7" t="str">
            <v>醉白帝-脐橙佳酿</v>
          </cell>
          <cell r="C7">
            <v>71.4466666666667</v>
          </cell>
          <cell r="D7">
            <v>92.3333333333333</v>
          </cell>
          <cell r="E7">
            <v>163.78</v>
          </cell>
          <cell r="F7">
            <v>81.89</v>
          </cell>
          <cell r="G7">
            <v>5</v>
          </cell>
        </row>
        <row r="8">
          <cell r="B8" t="str">
            <v>正盒农业 食品品牌出海</v>
          </cell>
          <cell r="C8">
            <v>77.5166666666667</v>
          </cell>
          <cell r="D8">
            <v>85.6666666666667</v>
          </cell>
          <cell r="E8">
            <v>163.183333333333</v>
          </cell>
          <cell r="F8">
            <v>81.5916666666667</v>
          </cell>
          <cell r="G8">
            <v>6</v>
          </cell>
        </row>
        <row r="9">
          <cell r="B9" t="str">
            <v>耀元玉米食品</v>
          </cell>
          <cell r="C9">
            <v>72.0633333333333</v>
          </cell>
          <cell r="D9">
            <v>89.6666666666667</v>
          </cell>
          <cell r="E9">
            <v>161.73</v>
          </cell>
          <cell r="F9">
            <v>80.865</v>
          </cell>
          <cell r="G9">
            <v>7</v>
          </cell>
        </row>
        <row r="10">
          <cell r="B10" t="str">
            <v>等离子速熟保鲜新技术</v>
          </cell>
          <cell r="C10">
            <v>75.13</v>
          </cell>
          <cell r="D10">
            <v>84.8333333333333</v>
          </cell>
          <cell r="E10">
            <v>159.963333333333</v>
          </cell>
          <cell r="F10">
            <v>79.9816666666667</v>
          </cell>
          <cell r="G10">
            <v>8</v>
          </cell>
        </row>
        <row r="11">
          <cell r="B11" t="str">
            <v>“缙”道彩面：速食产品服务中心</v>
          </cell>
          <cell r="C11">
            <v>80.1866666666667</v>
          </cell>
          <cell r="D11">
            <v>79.3333333333333</v>
          </cell>
          <cell r="E11">
            <v>159.52</v>
          </cell>
          <cell r="F11">
            <v>79.76</v>
          </cell>
          <cell r="G11">
            <v>9</v>
          </cell>
        </row>
        <row r="12">
          <cell r="B12" t="str">
            <v>川龙洪光益生菌·绿色环保种养殖</v>
          </cell>
          <cell r="C12">
            <v>76.7</v>
          </cell>
          <cell r="D12">
            <v>82.6666666666667</v>
          </cell>
          <cell r="E12">
            <v>159.366666666667</v>
          </cell>
          <cell r="F12">
            <v>79.6833333333334</v>
          </cell>
          <cell r="G12">
            <v>10</v>
          </cell>
        </row>
        <row r="13">
          <cell r="B13" t="str">
            <v>中云农数字渔业</v>
          </cell>
          <cell r="C13">
            <v>77.88</v>
          </cell>
          <cell r="D13">
            <v>80.6666666666667</v>
          </cell>
          <cell r="E13">
            <v>158.546666666667</v>
          </cell>
          <cell r="F13">
            <v>79.2733333333333</v>
          </cell>
          <cell r="G13">
            <v>11</v>
          </cell>
        </row>
        <row r="14">
          <cell r="B14" t="str">
            <v>锄禾</v>
          </cell>
          <cell r="C14">
            <v>82.3333333333333</v>
          </cell>
          <cell r="D14">
            <v>75.5</v>
          </cell>
          <cell r="E14">
            <v>157.833333333333</v>
          </cell>
          <cell r="F14">
            <v>78.9166666666667</v>
          </cell>
          <cell r="G14">
            <v>12</v>
          </cell>
        </row>
        <row r="15">
          <cell r="B15" t="str">
            <v>黄山“光伏+智慧农业”科技创新产业园</v>
          </cell>
          <cell r="C15">
            <v>78.6</v>
          </cell>
          <cell r="D15" t="e">
            <v>#N/A</v>
          </cell>
          <cell r="E15" t="e">
            <v>#N/A</v>
          </cell>
          <cell r="F15">
            <v>78.6</v>
          </cell>
          <cell r="G15">
            <v>13</v>
          </cell>
        </row>
        <row r="16">
          <cell r="B16" t="str">
            <v>赏友花业新式茶饮二期项目</v>
          </cell>
          <cell r="C16">
            <v>78.3333333333333</v>
          </cell>
          <cell r="D16" t="e">
            <v>#N/A</v>
          </cell>
          <cell r="E16" t="e">
            <v>#N/A</v>
          </cell>
          <cell r="F16">
            <v>78.3333333333333</v>
          </cell>
          <cell r="G16">
            <v>14</v>
          </cell>
        </row>
        <row r="17">
          <cell r="B17" t="str">
            <v>分子标记鉴定筛选的番茄育种研发及营销</v>
          </cell>
          <cell r="C17">
            <v>80.2866666666667</v>
          </cell>
          <cell r="D17">
            <v>76.3333333333333</v>
          </cell>
          <cell r="E17">
            <v>156.62</v>
          </cell>
          <cell r="F17">
            <v>78.31</v>
          </cell>
          <cell r="G17">
            <v>15</v>
          </cell>
        </row>
        <row r="18">
          <cell r="B18" t="str">
            <v>三千许府牛</v>
          </cell>
          <cell r="C18">
            <v>83.57</v>
          </cell>
          <cell r="D18">
            <v>72.6666666666667</v>
          </cell>
          <cell r="E18">
            <v>156.236666666667</v>
          </cell>
          <cell r="F18">
            <v>78.1183333333333</v>
          </cell>
          <cell r="G18">
            <v>16</v>
          </cell>
        </row>
        <row r="19">
          <cell r="B19" t="str">
            <v>渔链智造</v>
          </cell>
          <cell r="C19">
            <v>70.6433333333333</v>
          </cell>
          <cell r="D19">
            <v>85.3333333333333</v>
          </cell>
          <cell r="E19">
            <v>155.976666666667</v>
          </cell>
          <cell r="F19">
            <v>77.9883333333333</v>
          </cell>
          <cell r="G19">
            <v>17</v>
          </cell>
        </row>
        <row r="20">
          <cell r="B20" t="str">
            <v>基于人工智能与动物医学的家禽智能养殖系统</v>
          </cell>
          <cell r="C20">
            <v>73.9333333333333</v>
          </cell>
          <cell r="D20">
            <v>81.3333333333333</v>
          </cell>
          <cell r="E20">
            <v>155.266666666667</v>
          </cell>
          <cell r="F20">
            <v>77.6333333333333</v>
          </cell>
          <cell r="G20">
            <v>18</v>
          </cell>
        </row>
        <row r="21">
          <cell r="B21" t="str">
            <v>黄山优质农副产品生态种养殖+农·旅 基地</v>
          </cell>
          <cell r="C21">
            <v>77.52</v>
          </cell>
          <cell r="D21" t="e">
            <v>#N/A</v>
          </cell>
          <cell r="E21" t="e">
            <v>#N/A</v>
          </cell>
          <cell r="F21">
            <v>77.52</v>
          </cell>
          <cell r="G21">
            <v>19</v>
          </cell>
        </row>
        <row r="22">
          <cell r="B22" t="str">
            <v>快碱碱青梅精</v>
          </cell>
          <cell r="C22">
            <v>68.53</v>
          </cell>
          <cell r="D22">
            <v>86.3333333333333</v>
          </cell>
          <cell r="E22">
            <v>154.863333333333</v>
          </cell>
          <cell r="F22">
            <v>77.4316666666666</v>
          </cell>
          <cell r="G22">
            <v>20</v>
          </cell>
        </row>
        <row r="23">
          <cell r="B23" t="str">
            <v>2000万百合种球扩繁及产业化</v>
          </cell>
          <cell r="C23">
            <v>77.4333333333333</v>
          </cell>
          <cell r="D23">
            <v>75.3333333333333</v>
          </cell>
          <cell r="E23">
            <v>152.766666666667</v>
          </cell>
          <cell r="F23">
            <v>76.3833333333333</v>
          </cell>
          <cell r="G23">
            <v>21</v>
          </cell>
        </row>
        <row r="24">
          <cell r="B24" t="str">
            <v>两年三熟大樱桃集成种植技术示范与推广</v>
          </cell>
          <cell r="C24">
            <v>79.2</v>
          </cell>
          <cell r="D24">
            <v>73</v>
          </cell>
          <cell r="E24">
            <v>152.2</v>
          </cell>
          <cell r="F24">
            <v>76.1</v>
          </cell>
          <cell r="G24">
            <v>22</v>
          </cell>
        </row>
        <row r="25">
          <cell r="B25" t="str">
            <v>宅十堂共富工坊项目</v>
          </cell>
          <cell r="C25">
            <v>74.9166666666667</v>
          </cell>
          <cell r="D25">
            <v>77</v>
          </cell>
          <cell r="E25">
            <v>151.916666666667</v>
          </cell>
          <cell r="F25">
            <v>75.9583333333333</v>
          </cell>
          <cell r="G25">
            <v>23</v>
          </cell>
        </row>
        <row r="26">
          <cell r="B26" t="str">
            <v>油侠油烟管道多模态清洁机器人</v>
          </cell>
          <cell r="C26">
            <v>75.73</v>
          </cell>
          <cell r="D26">
            <v>76</v>
          </cell>
          <cell r="E26">
            <v>151.73</v>
          </cell>
          <cell r="F26">
            <v>75.865</v>
          </cell>
          <cell r="G26">
            <v>24</v>
          </cell>
        </row>
        <row r="27">
          <cell r="B27" t="str">
            <v>熹食物语</v>
          </cell>
          <cell r="C27">
            <v>77.6666666666667</v>
          </cell>
          <cell r="D27">
            <v>73.8333333333333</v>
          </cell>
          <cell r="E27">
            <v>151.5</v>
          </cell>
          <cell r="F27">
            <v>75.75</v>
          </cell>
          <cell r="G27">
            <v>25</v>
          </cell>
        </row>
        <row r="28">
          <cell r="B28" t="str">
            <v>基于近红外光谱果蔬食品快速检测设备</v>
          </cell>
          <cell r="C28">
            <v>68.09</v>
          </cell>
          <cell r="D28">
            <v>82.3333333333333</v>
          </cell>
          <cell r="E28">
            <v>150.423333333333</v>
          </cell>
          <cell r="F28">
            <v>75.2116666666666</v>
          </cell>
          <cell r="G28">
            <v>26</v>
          </cell>
        </row>
        <row r="29">
          <cell r="B29" t="str">
            <v>一棵茶树（杭州）科技文化有限公司</v>
          </cell>
          <cell r="C29">
            <v>74.7</v>
          </cell>
          <cell r="D29">
            <v>75.6666666666667</v>
          </cell>
          <cell r="E29">
            <v>150.366666666667</v>
          </cell>
          <cell r="F29">
            <v>75.1833333333334</v>
          </cell>
          <cell r="G29">
            <v>27</v>
          </cell>
        </row>
        <row r="30">
          <cell r="B30" t="str">
            <v>蛋鸭绿色无抗养殖</v>
          </cell>
          <cell r="C30">
            <v>75.0133333333333</v>
          </cell>
          <cell r="D30">
            <v>74.6666666666667</v>
          </cell>
          <cell r="E30">
            <v>149.68</v>
          </cell>
          <cell r="F30">
            <v>74.84</v>
          </cell>
          <cell r="G30">
            <v>28</v>
          </cell>
        </row>
        <row r="31">
          <cell r="B31" t="str">
            <v>米稻灵——打造新的农业绿色品牌</v>
          </cell>
          <cell r="C31">
            <v>74.65</v>
          </cell>
          <cell r="D31">
            <v>74.6666666666667</v>
          </cell>
          <cell r="E31">
            <v>149.316666666667</v>
          </cell>
          <cell r="F31">
            <v>74.6583333333334</v>
          </cell>
          <cell r="G31">
            <v>29</v>
          </cell>
        </row>
        <row r="32">
          <cell r="B32" t="str">
            <v>何跃峰茶文化项目</v>
          </cell>
          <cell r="C32">
            <v>68.98</v>
          </cell>
          <cell r="D32">
            <v>80.3333333333333</v>
          </cell>
          <cell r="E32">
            <v>149.313333333333</v>
          </cell>
          <cell r="F32">
            <v>74.6566666666667</v>
          </cell>
          <cell r="G32">
            <v>30</v>
          </cell>
        </row>
        <row r="33">
          <cell r="B33" t="str">
            <v>徽州美味的另一种打开方式</v>
          </cell>
          <cell r="C33">
            <v>74.2133333333333</v>
          </cell>
          <cell r="D33" t="e">
            <v>#N/A</v>
          </cell>
          <cell r="E33" t="e">
            <v>#N/A</v>
          </cell>
          <cell r="F33">
            <v>74.2133333333333</v>
          </cell>
          <cell r="G33">
            <v>31</v>
          </cell>
        </row>
        <row r="34">
          <cell r="B34" t="str">
            <v>食用花卉全产业链矩阵</v>
          </cell>
          <cell r="C34">
            <v>75.1133333333333</v>
          </cell>
          <cell r="D34">
            <v>73</v>
          </cell>
          <cell r="E34">
            <v>148.113333333333</v>
          </cell>
          <cell r="F34">
            <v>74.0566666666666</v>
          </cell>
          <cell r="G34">
            <v>32</v>
          </cell>
        </row>
        <row r="35">
          <cell r="B35" t="str">
            <v>徽州区绿色食品（预制菜）产业园项目</v>
          </cell>
          <cell r="C35">
            <v>73.98</v>
          </cell>
          <cell r="D35" t="e">
            <v>#N/A</v>
          </cell>
          <cell r="E35" t="e">
            <v>#N/A</v>
          </cell>
          <cell r="F35">
            <v>73.98</v>
          </cell>
          <cell r="G35">
            <v>33</v>
          </cell>
        </row>
        <row r="36">
          <cell r="B36" t="str">
            <v>夏秋茶废角料三维发酵制作高品质茶含片</v>
          </cell>
          <cell r="C36">
            <v>73.61</v>
          </cell>
          <cell r="D36" t="e">
            <v>#N/A</v>
          </cell>
          <cell r="E36" t="e">
            <v>#N/A</v>
          </cell>
          <cell r="F36">
            <v>73.61</v>
          </cell>
          <cell r="G36">
            <v>34</v>
          </cell>
        </row>
        <row r="37">
          <cell r="B37" t="str">
            <v>荒蔚白茶</v>
          </cell>
          <cell r="C37">
            <v>73.5933333333333</v>
          </cell>
          <cell r="D37" t="e">
            <v>#N/A</v>
          </cell>
          <cell r="E37" t="e">
            <v>#N/A</v>
          </cell>
          <cell r="F37">
            <v>73.5933333333333</v>
          </cell>
          <cell r="G37">
            <v>35</v>
          </cell>
        </row>
        <row r="38">
          <cell r="B38" t="str">
            <v>”油“爱而生，健康”油“你决定</v>
          </cell>
          <cell r="C38">
            <v>71.7966666666667</v>
          </cell>
          <cell r="D38">
            <v>74.8333333333333</v>
          </cell>
          <cell r="E38">
            <v>146.63</v>
          </cell>
          <cell r="F38">
            <v>73.315</v>
          </cell>
          <cell r="G38">
            <v>36</v>
          </cell>
        </row>
        <row r="39">
          <cell r="B39" t="str">
            <v>保菌护航——打开羊肚菌平民化种植的大门</v>
          </cell>
          <cell r="C39">
            <v>70.26</v>
          </cell>
          <cell r="D39">
            <v>76.3333333333333</v>
          </cell>
          <cell r="E39">
            <v>146.593333333333</v>
          </cell>
          <cell r="F39">
            <v>73.2966666666667</v>
          </cell>
          <cell r="G39">
            <v>37</v>
          </cell>
        </row>
        <row r="40">
          <cell r="B40" t="str">
            <v>壹分田农业</v>
          </cell>
          <cell r="C40">
            <v>73.3266666666667</v>
          </cell>
          <cell r="D40">
            <v>73</v>
          </cell>
          <cell r="E40">
            <v>146.326666666667</v>
          </cell>
          <cell r="F40">
            <v>73.1633333333334</v>
          </cell>
          <cell r="G40">
            <v>38</v>
          </cell>
        </row>
        <row r="41">
          <cell r="B41" t="str">
            <v>鲤伴农场高品质农业产品产业集群打造项目</v>
          </cell>
          <cell r="C41">
            <v>71.9766666666667</v>
          </cell>
          <cell r="D41">
            <v>74</v>
          </cell>
          <cell r="E41">
            <v>145.976666666667</v>
          </cell>
          <cell r="F41">
            <v>72.9883333333333</v>
          </cell>
          <cell r="G41">
            <v>39</v>
          </cell>
        </row>
        <row r="42">
          <cell r="B42" t="str">
            <v>无人农场智慧服务平台</v>
          </cell>
          <cell r="C42">
            <v>69.6766666666667</v>
          </cell>
          <cell r="D42">
            <v>76</v>
          </cell>
          <cell r="E42">
            <v>145.676666666667</v>
          </cell>
          <cell r="F42">
            <v>72.8383333333334</v>
          </cell>
          <cell r="G42">
            <v>40</v>
          </cell>
        </row>
        <row r="43">
          <cell r="B43" t="str">
            <v>打造全新的农林牧渔</v>
          </cell>
          <cell r="C43">
            <v>70.2766666666667</v>
          </cell>
          <cell r="D43">
            <v>75.3333333333333</v>
          </cell>
          <cell r="E43">
            <v>145.61</v>
          </cell>
          <cell r="F43">
            <v>72.805</v>
          </cell>
          <cell r="G43">
            <v>41</v>
          </cell>
        </row>
        <row r="44">
          <cell r="B44" t="str">
            <v>基于人工智能的农业信息推荐</v>
          </cell>
          <cell r="C44">
            <v>69.4433333333333</v>
          </cell>
          <cell r="D44">
            <v>75.6666666666667</v>
          </cell>
          <cell r="E44">
            <v>145.11</v>
          </cell>
          <cell r="F44">
            <v>72.555</v>
          </cell>
          <cell r="G44">
            <v>42</v>
          </cell>
        </row>
        <row r="45">
          <cell r="B45" t="str">
            <v>植还原技术赋能水果种植增产提质项目</v>
          </cell>
          <cell r="C45">
            <v>71.01</v>
          </cell>
          <cell r="D45">
            <v>73.3333333333333</v>
          </cell>
          <cell r="E45">
            <v>144.343333333333</v>
          </cell>
          <cell r="F45">
            <v>72.1716666666667</v>
          </cell>
          <cell r="G45">
            <v>43</v>
          </cell>
        </row>
        <row r="46">
          <cell r="B46" t="str">
            <v>娘笑笑茶肆</v>
          </cell>
          <cell r="C46">
            <v>71.5766666666667</v>
          </cell>
          <cell r="D46">
            <v>72.6666666666667</v>
          </cell>
          <cell r="E46">
            <v>144.243333333333</v>
          </cell>
          <cell r="F46">
            <v>72.1216666666667</v>
          </cell>
          <cell r="G46">
            <v>44</v>
          </cell>
        </row>
        <row r="47">
          <cell r="B47" t="str">
            <v>源康家庭生态农场</v>
          </cell>
          <cell r="C47">
            <v>65.31</v>
          </cell>
          <cell r="D47">
            <v>78</v>
          </cell>
          <cell r="E47">
            <v>143.31</v>
          </cell>
          <cell r="F47">
            <v>71.655</v>
          </cell>
          <cell r="G47">
            <v>45</v>
          </cell>
        </row>
        <row r="48">
          <cell r="B48" t="str">
            <v>黄山富硒茶品牌建设项目</v>
          </cell>
          <cell r="C48">
            <v>71.2966666666667</v>
          </cell>
          <cell r="D48" t="e">
            <v>#N/A</v>
          </cell>
          <cell r="E48" t="e">
            <v>#N/A</v>
          </cell>
          <cell r="F48">
            <v>71.2966666666667</v>
          </cell>
          <cell r="G48">
            <v>46</v>
          </cell>
        </row>
        <row r="49">
          <cell r="B49" t="str">
            <v>高端智能农业机械</v>
          </cell>
          <cell r="C49">
            <v>69.2966666666667</v>
          </cell>
          <cell r="D49">
            <v>73</v>
          </cell>
          <cell r="E49">
            <v>142.296666666667</v>
          </cell>
          <cell r="F49">
            <v>71.1483333333333</v>
          </cell>
          <cell r="G49">
            <v>47</v>
          </cell>
        </row>
        <row r="50">
          <cell r="B50" t="str">
            <v>黄山市驯化饲料鳜鱼养殖及及时技术推广</v>
          </cell>
          <cell r="C50">
            <v>71.13</v>
          </cell>
          <cell r="D50" t="e">
            <v>#N/A</v>
          </cell>
          <cell r="E50" t="e">
            <v>#N/A</v>
          </cell>
          <cell r="F50">
            <v>71.13</v>
          </cell>
          <cell r="G50">
            <v>48</v>
          </cell>
        </row>
        <row r="51">
          <cell r="B51" t="str">
            <v>一品黄山 祁茶百香</v>
          </cell>
          <cell r="C51">
            <v>71.01</v>
          </cell>
          <cell r="D51" t="e">
            <v>#N/A</v>
          </cell>
          <cell r="E51" t="e">
            <v>#N/A</v>
          </cell>
          <cell r="F51">
            <v>71.01</v>
          </cell>
          <cell r="G51">
            <v>49</v>
          </cell>
        </row>
        <row r="52">
          <cell r="B52" t="str">
            <v>春盛好食材全产业链集群项目</v>
          </cell>
          <cell r="C52">
            <v>70.9466666666667</v>
          </cell>
          <cell r="D52" t="e">
            <v>#N/A</v>
          </cell>
          <cell r="E52" t="e">
            <v>#N/A</v>
          </cell>
          <cell r="F52">
            <v>70.9466666666667</v>
          </cell>
          <cell r="G52">
            <v>50</v>
          </cell>
        </row>
        <row r="53">
          <cell r="B53" t="str">
            <v>灵芝深加工项目</v>
          </cell>
          <cell r="C53">
            <v>69.23</v>
          </cell>
          <cell r="D53" t="e">
            <v>#N/A</v>
          </cell>
          <cell r="E53" t="e">
            <v>#N/A</v>
          </cell>
          <cell r="F53">
            <v>69.23</v>
          </cell>
          <cell r="G53">
            <v>51</v>
          </cell>
        </row>
        <row r="54">
          <cell r="B54" t="str">
            <v>皖南（祁门）油茶生态文化博览园</v>
          </cell>
          <cell r="C54">
            <v>68.5933333333333</v>
          </cell>
          <cell r="D54" t="e">
            <v>#N/A</v>
          </cell>
          <cell r="E54" t="e">
            <v>#N/A</v>
          </cell>
          <cell r="F54">
            <v>68.5933333333333</v>
          </cell>
          <cell r="G54">
            <v>52</v>
          </cell>
        </row>
        <row r="55">
          <cell r="B55" t="str">
            <v>建设祁门豆花鸡保种场</v>
          </cell>
          <cell r="C55">
            <v>67.8766666666667</v>
          </cell>
          <cell r="D55" t="e">
            <v>#N/A</v>
          </cell>
          <cell r="E55" t="e">
            <v>#N/A</v>
          </cell>
          <cell r="F55">
            <v>67.8766666666667</v>
          </cell>
          <cell r="G55">
            <v>53</v>
          </cell>
        </row>
        <row r="56">
          <cell r="B56" t="str">
            <v>茶瓷融合发展项目</v>
          </cell>
          <cell r="C56">
            <v>65.1066666666667</v>
          </cell>
          <cell r="D56" t="e">
            <v>#N/A</v>
          </cell>
          <cell r="E56" t="e">
            <v>#N/A</v>
          </cell>
          <cell r="F56">
            <v>65.1066666666667</v>
          </cell>
          <cell r="G56">
            <v>54</v>
          </cell>
        </row>
        <row r="57">
          <cell r="B57" t="str">
            <v>金耳栽培基地建设项目</v>
          </cell>
          <cell r="C57">
            <v>64.3266666666667</v>
          </cell>
          <cell r="D57" t="e">
            <v>#N/A</v>
          </cell>
          <cell r="E57" t="e">
            <v>#N/A</v>
          </cell>
          <cell r="F57">
            <v>64.3266666666667</v>
          </cell>
          <cell r="G57">
            <v>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workbookViewId="0">
      <selection activeCell="F10" sqref="F10"/>
    </sheetView>
  </sheetViews>
  <sheetFormatPr defaultColWidth="9.23333333333333" defaultRowHeight="13.5" outlineLevelCol="3"/>
  <cols>
    <col min="1" max="1" width="47.4583333333333" style="1" customWidth="1"/>
    <col min="2" max="2" width="12.925" style="1"/>
    <col min="3" max="3" width="37.3333333333333" style="1" customWidth="1"/>
    <col min="4" max="16384" width="9.23333333333333" style="1"/>
  </cols>
  <sheetData>
    <row r="1" s="1" customFormat="1" ht="46" customHeight="1" spans="1:4">
      <c r="A1" s="3" t="s">
        <v>0</v>
      </c>
      <c r="B1" s="4"/>
      <c r="C1" s="4"/>
      <c r="D1" s="4"/>
    </row>
    <row r="2" s="8" customForma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 t="s">
        <v>5</v>
      </c>
      <c r="B3" s="5" t="s">
        <v>6</v>
      </c>
      <c r="C3" s="5" t="s">
        <v>7</v>
      </c>
      <c r="D3" s="6">
        <f>VLOOKUP(A3,[1]统分表!$B$3:$G$54,6,0)</f>
        <v>1</v>
      </c>
    </row>
    <row r="4" spans="1:4">
      <c r="A4" s="5" t="s">
        <v>8</v>
      </c>
      <c r="B4" s="5" t="s">
        <v>9</v>
      </c>
      <c r="C4" s="5" t="s">
        <v>10</v>
      </c>
      <c r="D4" s="6">
        <v>2</v>
      </c>
    </row>
    <row r="5" spans="1:4">
      <c r="A5" s="5" t="s">
        <v>11</v>
      </c>
      <c r="B5" s="5" t="s">
        <v>12</v>
      </c>
      <c r="C5" s="5" t="s">
        <v>13</v>
      </c>
      <c r="D5" s="6">
        <f>VLOOKUP(A5,[1]统分表!$B$3:$G$54,6,0)</f>
        <v>3</v>
      </c>
    </row>
    <row r="6" spans="1:4">
      <c r="A6" s="5" t="s">
        <v>14</v>
      </c>
      <c r="B6" s="5" t="s">
        <v>15</v>
      </c>
      <c r="C6" s="5" t="s">
        <v>16</v>
      </c>
      <c r="D6" s="6">
        <v>4</v>
      </c>
    </row>
    <row r="7" spans="1:4">
      <c r="A7" s="5" t="s">
        <v>17</v>
      </c>
      <c r="B7" s="5" t="s">
        <v>18</v>
      </c>
      <c r="C7" s="5" t="s">
        <v>19</v>
      </c>
      <c r="D7" s="6">
        <f>VLOOKUP(A7,[1]统分表!$B$3:$G$54,6,0)</f>
        <v>5</v>
      </c>
    </row>
    <row r="8" spans="1:4">
      <c r="A8" s="5" t="s">
        <v>20</v>
      </c>
      <c r="B8" s="5" t="s">
        <v>21</v>
      </c>
      <c r="C8" s="5" t="s">
        <v>22</v>
      </c>
      <c r="D8" s="6">
        <f>VLOOKUP(A8,[1]统分表!$B$3:$G$54,6,0)</f>
        <v>6</v>
      </c>
    </row>
    <row r="9" spans="1:4">
      <c r="A9" s="5" t="s">
        <v>23</v>
      </c>
      <c r="B9" s="5" t="s">
        <v>24</v>
      </c>
      <c r="C9" s="5" t="s">
        <v>25</v>
      </c>
      <c r="D9" s="6">
        <f>VLOOKUP(A9,[1]统分表!$B$3:$G$54,6,0)</f>
        <v>7</v>
      </c>
    </row>
    <row r="10" spans="1:4">
      <c r="A10" s="5" t="s">
        <v>26</v>
      </c>
      <c r="B10" s="5" t="s">
        <v>27</v>
      </c>
      <c r="C10" s="5" t="s">
        <v>28</v>
      </c>
      <c r="D10" s="6">
        <f>VLOOKUP(A10,[1]统分表!$B$3:$G$54,6,0)</f>
        <v>8</v>
      </c>
    </row>
    <row r="11" spans="1:4">
      <c r="A11" s="5" t="s">
        <v>29</v>
      </c>
      <c r="B11" s="5" t="s">
        <v>30</v>
      </c>
      <c r="C11" s="5" t="s">
        <v>31</v>
      </c>
      <c r="D11" s="6">
        <f>VLOOKUP(A11,[1]统分表!$B$3:$G$54,6,0)</f>
        <v>9</v>
      </c>
    </row>
    <row r="12" spans="1:4">
      <c r="A12" s="5" t="s">
        <v>32</v>
      </c>
      <c r="B12" s="5" t="s">
        <v>33</v>
      </c>
      <c r="C12" s="5" t="s">
        <v>34</v>
      </c>
      <c r="D12" s="6">
        <f>VLOOKUP(A12,[1]统分表!$B$3:$G$54,6,0)</f>
        <v>10</v>
      </c>
    </row>
    <row r="13" spans="1:4">
      <c r="A13" s="5" t="s">
        <v>35</v>
      </c>
      <c r="B13" s="5" t="s">
        <v>36</v>
      </c>
      <c r="C13" s="5" t="s">
        <v>37</v>
      </c>
      <c r="D13" s="6">
        <f>VLOOKUP(A13,[1]统分表!$B$3:$G$54,6,0)</f>
        <v>11</v>
      </c>
    </row>
    <row r="14" spans="1:4">
      <c r="A14" s="5" t="s">
        <v>38</v>
      </c>
      <c r="B14" s="5" t="s">
        <v>39</v>
      </c>
      <c r="C14" s="5" t="s">
        <v>40</v>
      </c>
      <c r="D14" s="6">
        <f>VLOOKUP(A14,[1]统分表!$B$3:$G$54,6,0)</f>
        <v>12</v>
      </c>
    </row>
    <row r="15" spans="1:4">
      <c r="A15" s="5" t="s">
        <v>41</v>
      </c>
      <c r="B15" s="5" t="s">
        <v>42</v>
      </c>
      <c r="C15" s="5" t="s">
        <v>43</v>
      </c>
      <c r="D15" s="6">
        <f>VLOOKUP(A15,[1]统分表!$B$3:$G$54,6,0)</f>
        <v>13</v>
      </c>
    </row>
    <row r="16" spans="1:4">
      <c r="A16" s="5" t="s">
        <v>44</v>
      </c>
      <c r="B16" s="5" t="s">
        <v>45</v>
      </c>
      <c r="C16" s="5" t="s">
        <v>46</v>
      </c>
      <c r="D16" s="6">
        <f>VLOOKUP(A16,[1]统分表!$B$3:$G$54,6,0)</f>
        <v>14</v>
      </c>
    </row>
    <row r="17" spans="1:4">
      <c r="A17" s="5" t="s">
        <v>47</v>
      </c>
      <c r="B17" s="5" t="s">
        <v>48</v>
      </c>
      <c r="C17" s="5" t="s">
        <v>49</v>
      </c>
      <c r="D17" s="6">
        <f>VLOOKUP(A17,[1]统分表!$B$3:$G$54,6,0)</f>
        <v>15</v>
      </c>
    </row>
    <row r="18" spans="1:4">
      <c r="A18" s="5" t="s">
        <v>50</v>
      </c>
      <c r="B18" s="5" t="s">
        <v>51</v>
      </c>
      <c r="C18" s="5" t="s">
        <v>52</v>
      </c>
      <c r="D18" s="6">
        <f>VLOOKUP(A18,[1]统分表!$B$3:$G$54,6,0)</f>
        <v>16</v>
      </c>
    </row>
    <row r="19" spans="1:4">
      <c r="A19" s="5" t="s">
        <v>53</v>
      </c>
      <c r="B19" s="5" t="s">
        <v>54</v>
      </c>
      <c r="C19" s="5" t="s">
        <v>55</v>
      </c>
      <c r="D19" s="6">
        <f>VLOOKUP(A19,[1]统分表!$B$3:$G$54,6,0)</f>
        <v>17</v>
      </c>
    </row>
    <row r="20" spans="1:4">
      <c r="A20" s="5" t="s">
        <v>56</v>
      </c>
      <c r="B20" s="5" t="s">
        <v>57</v>
      </c>
      <c r="C20" s="5" t="s">
        <v>58</v>
      </c>
      <c r="D20" s="6">
        <f>VLOOKUP(A20,[1]统分表!$B$3:$G$54,6,0)</f>
        <v>18</v>
      </c>
    </row>
    <row r="21" spans="1:4">
      <c r="A21" s="5" t="s">
        <v>59</v>
      </c>
      <c r="B21" s="5" t="s">
        <v>60</v>
      </c>
      <c r="C21" s="5" t="s">
        <v>61</v>
      </c>
      <c r="D21" s="6">
        <f>VLOOKUP(A21,[1]统分表!$B$3:$G$54,6,0)</f>
        <v>19</v>
      </c>
    </row>
    <row r="22" spans="1:4">
      <c r="A22" s="5" t="s">
        <v>62</v>
      </c>
      <c r="B22" s="5" t="s">
        <v>63</v>
      </c>
      <c r="C22" s="5" t="s">
        <v>64</v>
      </c>
      <c r="D22" s="6">
        <f>VLOOKUP(A22,[1]统分表!$B$3:$G$54,6,0)</f>
        <v>20</v>
      </c>
    </row>
    <row r="23" spans="1:4">
      <c r="A23" s="5" t="s">
        <v>65</v>
      </c>
      <c r="B23" s="5" t="s">
        <v>66</v>
      </c>
      <c r="C23" s="5" t="s">
        <v>67</v>
      </c>
      <c r="D23" s="6">
        <f>VLOOKUP(A23,[1]统分表!$B$3:$G$54,6,0)</f>
        <v>21</v>
      </c>
    </row>
    <row r="24" spans="1:4">
      <c r="A24" s="5" t="s">
        <v>68</v>
      </c>
      <c r="B24" s="5" t="s">
        <v>69</v>
      </c>
      <c r="C24" s="5" t="s">
        <v>70</v>
      </c>
      <c r="D24" s="6">
        <f>VLOOKUP(A24,[1]统分表!$B$3:$G$54,6,0)</f>
        <v>22</v>
      </c>
    </row>
    <row r="25" spans="1:4">
      <c r="A25" s="5" t="s">
        <v>71</v>
      </c>
      <c r="B25" s="5" t="s">
        <v>72</v>
      </c>
      <c r="C25" s="5" t="s">
        <v>73</v>
      </c>
      <c r="D25" s="6">
        <f>VLOOKUP(A25,[1]统分表!$B$3:$G$54,6,0)</f>
        <v>23</v>
      </c>
    </row>
    <row r="26" spans="1:4">
      <c r="A26" s="5" t="s">
        <v>74</v>
      </c>
      <c r="B26" s="5" t="s">
        <v>75</v>
      </c>
      <c r="C26" s="5" t="s">
        <v>76</v>
      </c>
      <c r="D26" s="6">
        <f>VLOOKUP(A26,[1]统分表!$B$3:$G$54,6,0)</f>
        <v>24</v>
      </c>
    </row>
    <row r="27" spans="1:4">
      <c r="A27" s="5" t="s">
        <v>77</v>
      </c>
      <c r="B27" s="5" t="s">
        <v>78</v>
      </c>
      <c r="C27" s="5" t="s">
        <v>79</v>
      </c>
      <c r="D27" s="6">
        <f>VLOOKUP(A27,[1]统分表!$B$3:$G$54,6,0)</f>
        <v>25</v>
      </c>
    </row>
    <row r="28" spans="1:4">
      <c r="A28" s="5" t="s">
        <v>80</v>
      </c>
      <c r="B28" s="5" t="s">
        <v>81</v>
      </c>
      <c r="C28" s="5" t="s">
        <v>82</v>
      </c>
      <c r="D28" s="6">
        <f>VLOOKUP(A28,[1]统分表!$B$3:$G$54,6,0)</f>
        <v>26</v>
      </c>
    </row>
    <row r="29" spans="1:4">
      <c r="A29" s="5" t="s">
        <v>83</v>
      </c>
      <c r="B29" s="5" t="s">
        <v>84</v>
      </c>
      <c r="C29" s="5" t="s">
        <v>85</v>
      </c>
      <c r="D29" s="6">
        <f>VLOOKUP(A29,[1]统分表!$B$3:$G$54,6,0)</f>
        <v>27</v>
      </c>
    </row>
    <row r="30" spans="1:4">
      <c r="A30" s="5" t="s">
        <v>86</v>
      </c>
      <c r="B30" s="5" t="s">
        <v>87</v>
      </c>
      <c r="C30" s="5" t="s">
        <v>88</v>
      </c>
      <c r="D30" s="6">
        <f>VLOOKUP(A30,[1]统分表!$B$3:$G$54,6,0)</f>
        <v>28</v>
      </c>
    </row>
    <row r="31" spans="1:4">
      <c r="A31" s="5" t="s">
        <v>89</v>
      </c>
      <c r="B31" s="5" t="s">
        <v>90</v>
      </c>
      <c r="C31" s="5" t="s">
        <v>91</v>
      </c>
      <c r="D31" s="6">
        <f>VLOOKUP(A31,[1]统分表!$B$3:$G$54,6,0)</f>
        <v>29</v>
      </c>
    </row>
    <row r="32" spans="1:4">
      <c r="A32" s="5" t="s">
        <v>92</v>
      </c>
      <c r="B32" s="5" t="s">
        <v>93</v>
      </c>
      <c r="C32" s="5" t="s">
        <v>94</v>
      </c>
      <c r="D32" s="6">
        <f>VLOOKUP(A32,[1]统分表!$B$3:$G$54,6,0)</f>
        <v>30</v>
      </c>
    </row>
    <row r="33" spans="1:4">
      <c r="A33" s="5" t="s">
        <v>95</v>
      </c>
      <c r="B33" s="5" t="s">
        <v>96</v>
      </c>
      <c r="C33" s="5" t="s">
        <v>97</v>
      </c>
      <c r="D33" s="6">
        <f>VLOOKUP(A33,[1]统分表!$B$3:$G$54,6,0)</f>
        <v>31</v>
      </c>
    </row>
    <row r="34" spans="1:4">
      <c r="A34" s="5" t="s">
        <v>98</v>
      </c>
      <c r="B34" s="5" t="s">
        <v>99</v>
      </c>
      <c r="C34" s="5" t="s">
        <v>100</v>
      </c>
      <c r="D34" s="6">
        <f>VLOOKUP(A34,[1]统分表!$B$3:$G$54,6,0)</f>
        <v>32</v>
      </c>
    </row>
    <row r="35" spans="1:4">
      <c r="A35" s="5" t="s">
        <v>101</v>
      </c>
      <c r="B35" s="5" t="s">
        <v>102</v>
      </c>
      <c r="C35" s="5" t="s">
        <v>103</v>
      </c>
      <c r="D35" s="6">
        <f>VLOOKUP(A35,[1]统分表!$B$3:$G$54,6,0)</f>
        <v>32</v>
      </c>
    </row>
    <row r="36" spans="1:4">
      <c r="A36" s="5" t="s">
        <v>104</v>
      </c>
      <c r="B36" s="5" t="s">
        <v>105</v>
      </c>
      <c r="C36" s="5" t="s">
        <v>106</v>
      </c>
      <c r="D36" s="6">
        <f>VLOOKUP(A36,[1]统分表!$B$3:$G$54,6,0)</f>
        <v>34</v>
      </c>
    </row>
    <row r="37" spans="1:4">
      <c r="A37" s="5" t="s">
        <v>107</v>
      </c>
      <c r="B37" s="5" t="s">
        <v>108</v>
      </c>
      <c r="C37" s="5" t="s">
        <v>67</v>
      </c>
      <c r="D37" s="6">
        <f>VLOOKUP(A37,[1]统分表!$B$3:$G$54,6,0)</f>
        <v>35</v>
      </c>
    </row>
    <row r="38" spans="1:4">
      <c r="A38" s="5" t="s">
        <v>109</v>
      </c>
      <c r="B38" s="5" t="s">
        <v>110</v>
      </c>
      <c r="C38" s="5" t="s">
        <v>111</v>
      </c>
      <c r="D38" s="6">
        <f>VLOOKUP(A38,[1]统分表!$B$3:$G$54,6,0)</f>
        <v>36</v>
      </c>
    </row>
    <row r="39" spans="1:4">
      <c r="A39" s="5" t="s">
        <v>112</v>
      </c>
      <c r="B39" s="5" t="s">
        <v>113</v>
      </c>
      <c r="C39" s="5" t="s">
        <v>114</v>
      </c>
      <c r="D39" s="6">
        <f>VLOOKUP(A39,[1]统分表!$B$3:$G$54,6,0)</f>
        <v>37</v>
      </c>
    </row>
    <row r="40" spans="1:4">
      <c r="A40" s="5" t="s">
        <v>115</v>
      </c>
      <c r="B40" s="5" t="s">
        <v>116</v>
      </c>
      <c r="C40" s="5" t="s">
        <v>117</v>
      </c>
      <c r="D40" s="6">
        <f>VLOOKUP(A40,[1]统分表!$B$3:$G$54,6,0)</f>
        <v>38</v>
      </c>
    </row>
    <row r="41" spans="1:4">
      <c r="A41" s="5" t="s">
        <v>118</v>
      </c>
      <c r="B41" s="5" t="s">
        <v>119</v>
      </c>
      <c r="C41" s="5" t="s">
        <v>120</v>
      </c>
      <c r="D41" s="6">
        <f>VLOOKUP(A41,[1]统分表!$B$3:$G$54,6,0)</f>
        <v>39</v>
      </c>
    </row>
    <row r="42" spans="1:4">
      <c r="A42" s="5" t="s">
        <v>121</v>
      </c>
      <c r="B42" s="5" t="s">
        <v>122</v>
      </c>
      <c r="C42" s="5" t="s">
        <v>123</v>
      </c>
      <c r="D42" s="6">
        <f>VLOOKUP(A42,[1]统分表!$B$3:$G$54,6,0)</f>
        <v>40</v>
      </c>
    </row>
    <row r="43" spans="1:4">
      <c r="A43" s="5" t="s">
        <v>124</v>
      </c>
      <c r="B43" s="5" t="s">
        <v>125</v>
      </c>
      <c r="C43" s="5" t="s">
        <v>126</v>
      </c>
      <c r="D43" s="6">
        <f>VLOOKUP(A43,[1]统分表!$B$3:$G$54,6,0)</f>
        <v>41</v>
      </c>
    </row>
    <row r="44" spans="1:4">
      <c r="A44" s="5" t="s">
        <v>127</v>
      </c>
      <c r="B44" s="5" t="s">
        <v>128</v>
      </c>
      <c r="C44" s="5" t="s">
        <v>129</v>
      </c>
      <c r="D44" s="6">
        <f>VLOOKUP(A44,[1]统分表!$B$3:$G$54,6,0)</f>
        <v>42</v>
      </c>
    </row>
    <row r="45" spans="1:4">
      <c r="A45" s="5" t="s">
        <v>130</v>
      </c>
      <c r="B45" s="5" t="s">
        <v>131</v>
      </c>
      <c r="C45" s="5" t="s">
        <v>132</v>
      </c>
      <c r="D45" s="6">
        <f>VLOOKUP(A45,[1]统分表!$B$3:$G$54,6,0)</f>
        <v>43</v>
      </c>
    </row>
    <row r="46" spans="1:4">
      <c r="A46" s="5" t="s">
        <v>133</v>
      </c>
      <c r="B46" s="5" t="s">
        <v>134</v>
      </c>
      <c r="C46" s="5" t="s">
        <v>135</v>
      </c>
      <c r="D46" s="6">
        <f>VLOOKUP(A46,[1]统分表!$B$3:$G$54,6,0)</f>
        <v>44</v>
      </c>
    </row>
    <row r="47" spans="1:4">
      <c r="A47" s="5" t="s">
        <v>136</v>
      </c>
      <c r="B47" s="5" t="s">
        <v>137</v>
      </c>
      <c r="C47" s="5" t="s">
        <v>138</v>
      </c>
      <c r="D47" s="6">
        <f>VLOOKUP(A47,[1]统分表!$B$3:$G$54,6,0)</f>
        <v>45</v>
      </c>
    </row>
    <row r="48" spans="1:4">
      <c r="A48" s="5" t="s">
        <v>139</v>
      </c>
      <c r="B48" s="5" t="s">
        <v>140</v>
      </c>
      <c r="C48" s="5" t="s">
        <v>141</v>
      </c>
      <c r="D48" s="6">
        <f>VLOOKUP(A48,[1]统分表!$B$3:$G$54,6,0)</f>
        <v>46</v>
      </c>
    </row>
    <row r="49" spans="1:4">
      <c r="A49" s="5" t="s">
        <v>142</v>
      </c>
      <c r="B49" s="5" t="s">
        <v>143</v>
      </c>
      <c r="C49" s="5" t="s">
        <v>144</v>
      </c>
      <c r="D49" s="6">
        <f>VLOOKUP(A49,[1]统分表!$B$3:$G$54,6,0)</f>
        <v>47</v>
      </c>
    </row>
    <row r="50" spans="1:4">
      <c r="A50" s="5" t="s">
        <v>145</v>
      </c>
      <c r="B50" s="5" t="s">
        <v>146</v>
      </c>
      <c r="C50" s="5" t="s">
        <v>147</v>
      </c>
      <c r="D50" s="6">
        <f>VLOOKUP(A50,[1]统分表!$B$3:$G$54,6,0)</f>
        <v>48</v>
      </c>
    </row>
    <row r="51" spans="1:4">
      <c r="A51" s="5" t="s">
        <v>148</v>
      </c>
      <c r="B51" s="5" t="s">
        <v>149</v>
      </c>
      <c r="C51" s="5" t="s">
        <v>150</v>
      </c>
      <c r="D51" s="6">
        <f>VLOOKUP(A51,[1]统分表!$B$3:$G$54,6,0)</f>
        <v>49</v>
      </c>
    </row>
    <row r="52" spans="1:4">
      <c r="A52" s="5" t="s">
        <v>151</v>
      </c>
      <c r="B52" s="5" t="s">
        <v>152</v>
      </c>
      <c r="C52" s="5" t="s">
        <v>67</v>
      </c>
      <c r="D52" s="6">
        <f>VLOOKUP(A52,[1]统分表!$B$3:$G$54,6,0)</f>
        <v>50</v>
      </c>
    </row>
    <row r="53" spans="1:4">
      <c r="A53" s="5" t="s">
        <v>153</v>
      </c>
      <c r="B53" s="5" t="s">
        <v>154</v>
      </c>
      <c r="C53" s="5" t="s">
        <v>155</v>
      </c>
      <c r="D53" s="6">
        <f>VLOOKUP(A53,[1]统分表!$B$3:$G$54,6,0)</f>
        <v>51</v>
      </c>
    </row>
    <row r="54" spans="1:4">
      <c r="A54" s="5" t="s">
        <v>156</v>
      </c>
      <c r="B54" s="5" t="s">
        <v>157</v>
      </c>
      <c r="C54" s="5" t="s">
        <v>67</v>
      </c>
      <c r="D54" s="6">
        <f>VLOOKUP(A54,[1]统分表!$B$3:$G$54,6,0)</f>
        <v>52</v>
      </c>
    </row>
  </sheetData>
  <autoFilter ref="A1:D54">
    <extLst/>
  </autoFilter>
  <sortState ref="A2:D53">
    <sortCondition ref="D2:D53"/>
  </sortState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opLeftCell="A41" workbookViewId="0">
      <selection activeCell="E12" sqref="E12:F12"/>
    </sheetView>
  </sheetViews>
  <sheetFormatPr defaultColWidth="9.23333333333333" defaultRowHeight="13.5" outlineLevelCol="3"/>
  <cols>
    <col min="1" max="1" width="49.075" style="1" customWidth="1"/>
    <col min="2" max="2" width="13.85" style="1"/>
    <col min="3" max="3" width="50.75" style="1" customWidth="1"/>
    <col min="4" max="16384" width="9.23333333333333" style="1"/>
  </cols>
  <sheetData>
    <row r="1" ht="46" customHeight="1" spans="1:4">
      <c r="A1" s="3" t="s">
        <v>158</v>
      </c>
      <c r="B1" s="4"/>
      <c r="C1" s="4"/>
      <c r="D1" s="4"/>
    </row>
    <row r="2" s="1" customForma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 t="s">
        <v>159</v>
      </c>
      <c r="B3" s="5" t="s">
        <v>160</v>
      </c>
      <c r="C3" s="5" t="s">
        <v>161</v>
      </c>
      <c r="D3" s="6">
        <f>VLOOKUP(A3,[3]统分表!$B$3:$G$54,6,0)</f>
        <v>1</v>
      </c>
    </row>
    <row r="4" spans="1:4">
      <c r="A4" s="5" t="s">
        <v>162</v>
      </c>
      <c r="B4" s="5" t="s">
        <v>163</v>
      </c>
      <c r="C4" s="5" t="s">
        <v>164</v>
      </c>
      <c r="D4" s="6">
        <f>VLOOKUP(A4,[3]统分表!$B$3:$G$54,6,0)</f>
        <v>2</v>
      </c>
    </row>
    <row r="5" spans="1:4">
      <c r="A5" s="5" t="s">
        <v>165</v>
      </c>
      <c r="B5" s="5" t="s">
        <v>166</v>
      </c>
      <c r="C5" s="5" t="s">
        <v>67</v>
      </c>
      <c r="D5" s="6">
        <f>VLOOKUP(A5,[3]统分表!$B$3:$G$54,6,0)</f>
        <v>3</v>
      </c>
    </row>
    <row r="6" spans="1:4">
      <c r="A6" s="5" t="s">
        <v>167</v>
      </c>
      <c r="B6" s="5" t="s">
        <v>168</v>
      </c>
      <c r="C6" s="5" t="s">
        <v>169</v>
      </c>
      <c r="D6" s="6">
        <f>VLOOKUP(A6,[3]统分表!$B$3:$G$54,6,0)</f>
        <v>4</v>
      </c>
    </row>
    <row r="7" spans="1:4">
      <c r="A7" s="5" t="s">
        <v>170</v>
      </c>
      <c r="B7" s="5" t="s">
        <v>171</v>
      </c>
      <c r="C7" s="5" t="s">
        <v>172</v>
      </c>
      <c r="D7" s="6">
        <f>VLOOKUP(A7,[3]统分表!$B$3:$G$54,6,0)</f>
        <v>5</v>
      </c>
    </row>
    <row r="8" spans="1:4">
      <c r="A8" s="5" t="s">
        <v>173</v>
      </c>
      <c r="B8" s="5" t="s">
        <v>174</v>
      </c>
      <c r="C8" s="5" t="s">
        <v>175</v>
      </c>
      <c r="D8" s="6">
        <f>VLOOKUP(A8,[3]统分表!$B$3:$G$54,6,0)</f>
        <v>6</v>
      </c>
    </row>
    <row r="9" spans="1:4">
      <c r="A9" s="5" t="s">
        <v>176</v>
      </c>
      <c r="B9" s="5" t="s">
        <v>177</v>
      </c>
      <c r="C9" s="5" t="s">
        <v>178</v>
      </c>
      <c r="D9" s="6">
        <f>VLOOKUP(A9,[3]统分表!$B$3:$G$54,6,0)</f>
        <v>7</v>
      </c>
    </row>
    <row r="10" spans="1:4">
      <c r="A10" s="5" t="s">
        <v>179</v>
      </c>
      <c r="B10" s="5" t="s">
        <v>180</v>
      </c>
      <c r="C10" s="5" t="s">
        <v>67</v>
      </c>
      <c r="D10" s="6">
        <f>VLOOKUP(A10,[3]统分表!$B$3:$G$54,6,0)</f>
        <v>8</v>
      </c>
    </row>
    <row r="11" spans="1:4">
      <c r="A11" s="5" t="s">
        <v>181</v>
      </c>
      <c r="B11" s="5" t="s">
        <v>182</v>
      </c>
      <c r="C11" s="5" t="s">
        <v>183</v>
      </c>
      <c r="D11" s="6">
        <f>VLOOKUP(A11,[3]统分表!$B$3:$G$54,6,0)</f>
        <v>9</v>
      </c>
    </row>
    <row r="12" spans="1:4">
      <c r="A12" s="5" t="s">
        <v>184</v>
      </c>
      <c r="B12" s="5" t="s">
        <v>185</v>
      </c>
      <c r="C12" s="5" t="s">
        <v>186</v>
      </c>
      <c r="D12" s="6">
        <f>VLOOKUP(A12,[3]统分表!$B$3:$G$54,6,0)</f>
        <v>10</v>
      </c>
    </row>
    <row r="13" spans="1:4">
      <c r="A13" s="5" t="s">
        <v>187</v>
      </c>
      <c r="B13" s="5" t="s">
        <v>188</v>
      </c>
      <c r="C13" s="5" t="s">
        <v>189</v>
      </c>
      <c r="D13" s="6">
        <f>VLOOKUP(A13,[3]统分表!$B$3:$G$54,6,0)</f>
        <v>11</v>
      </c>
    </row>
    <row r="14" spans="1:4">
      <c r="A14" s="5" t="s">
        <v>190</v>
      </c>
      <c r="B14" s="5" t="s">
        <v>191</v>
      </c>
      <c r="C14" s="5" t="s">
        <v>192</v>
      </c>
      <c r="D14" s="6">
        <f>VLOOKUP(A14,[3]统分表!$B$3:$G$54,6,0)</f>
        <v>12</v>
      </c>
    </row>
    <row r="15" spans="1:4">
      <c r="A15" s="5" t="s">
        <v>193</v>
      </c>
      <c r="B15" s="5" t="s">
        <v>194</v>
      </c>
      <c r="C15" s="5" t="s">
        <v>195</v>
      </c>
      <c r="D15" s="6">
        <f>VLOOKUP(A15,[3]统分表!$B$3:$G$54,6,0)</f>
        <v>13</v>
      </c>
    </row>
    <row r="16" spans="1:4">
      <c r="A16" s="5" t="s">
        <v>196</v>
      </c>
      <c r="B16" s="5" t="s">
        <v>197</v>
      </c>
      <c r="C16" s="5" t="s">
        <v>67</v>
      </c>
      <c r="D16" s="6">
        <f>VLOOKUP(A16,[3]统分表!$B$3:$G$54,6,0)</f>
        <v>14</v>
      </c>
    </row>
    <row r="17" spans="1:4">
      <c r="A17" s="5" t="s">
        <v>198</v>
      </c>
      <c r="B17" s="5" t="s">
        <v>199</v>
      </c>
      <c r="C17" s="5" t="s">
        <v>200</v>
      </c>
      <c r="D17" s="6">
        <f>VLOOKUP(A17,[3]统分表!$B$3:$G$54,6,0)</f>
        <v>15</v>
      </c>
    </row>
    <row r="18" spans="1:4">
      <c r="A18" s="5" t="s">
        <v>201</v>
      </c>
      <c r="B18" s="5" t="s">
        <v>202</v>
      </c>
      <c r="C18" s="5" t="s">
        <v>203</v>
      </c>
      <c r="D18" s="6">
        <f>VLOOKUP(A18,[3]统分表!$B$3:$G$54,6,0)</f>
        <v>16</v>
      </c>
    </row>
    <row r="19" ht="14.25" spans="1:4">
      <c r="A19" s="13" t="s">
        <v>204</v>
      </c>
      <c r="B19" s="13" t="s">
        <v>205</v>
      </c>
      <c r="C19" s="13" t="s">
        <v>206</v>
      </c>
      <c r="D19" s="6">
        <f>VLOOKUP(A19,[3]统分表!$B$3:$G$54,6,0)</f>
        <v>17</v>
      </c>
    </row>
    <row r="20" spans="1:4">
      <c r="A20" s="5" t="s">
        <v>207</v>
      </c>
      <c r="B20" s="5" t="s">
        <v>208</v>
      </c>
      <c r="C20" s="5" t="s">
        <v>209</v>
      </c>
      <c r="D20" s="6">
        <f>VLOOKUP(A20,[3]统分表!$B$3:$G$54,6,0)</f>
        <v>18</v>
      </c>
    </row>
    <row r="21" spans="1:4">
      <c r="A21" s="5" t="s">
        <v>210</v>
      </c>
      <c r="B21" s="5" t="s">
        <v>211</v>
      </c>
      <c r="C21" s="5" t="s">
        <v>212</v>
      </c>
      <c r="D21" s="6">
        <f>VLOOKUP(A21,[3]统分表!$B$3:$G$54,6,0)</f>
        <v>19</v>
      </c>
    </row>
    <row r="22" spans="1:4">
      <c r="A22" s="5" t="s">
        <v>213</v>
      </c>
      <c r="B22" s="5" t="s">
        <v>214</v>
      </c>
      <c r="C22" s="5" t="s">
        <v>67</v>
      </c>
      <c r="D22" s="6">
        <f>VLOOKUP(A22,[3]统分表!$B$3:$G$54,6,0)</f>
        <v>20</v>
      </c>
    </row>
    <row r="23" spans="1:4">
      <c r="A23" s="5" t="s">
        <v>215</v>
      </c>
      <c r="B23" s="5" t="s">
        <v>216</v>
      </c>
      <c r="C23" s="5" t="s">
        <v>217</v>
      </c>
      <c r="D23" s="6">
        <f>VLOOKUP(A23,[3]统分表!$B$3:$G$54,6,0)</f>
        <v>21</v>
      </c>
    </row>
    <row r="24" spans="1:4">
      <c r="A24" s="5" t="s">
        <v>218</v>
      </c>
      <c r="B24" s="5" t="s">
        <v>219</v>
      </c>
      <c r="C24" s="5" t="s">
        <v>220</v>
      </c>
      <c r="D24" s="6">
        <f>VLOOKUP(A24,[3]统分表!$B$3:$G$54,6,0)</f>
        <v>22</v>
      </c>
    </row>
    <row r="25" spans="1:4">
      <c r="A25" s="5" t="s">
        <v>221</v>
      </c>
      <c r="B25" s="5" t="s">
        <v>222</v>
      </c>
      <c r="C25" s="5" t="s">
        <v>223</v>
      </c>
      <c r="D25" s="6">
        <f>VLOOKUP(A25,[3]统分表!$B$3:$G$54,6,0)</f>
        <v>23</v>
      </c>
    </row>
    <row r="26" spans="1:4">
      <c r="A26" s="5" t="s">
        <v>224</v>
      </c>
      <c r="B26" s="5" t="s">
        <v>225</v>
      </c>
      <c r="C26" s="5" t="s">
        <v>226</v>
      </c>
      <c r="D26" s="6">
        <f>VLOOKUP(A26,[3]统分表!$B$3:$G$54,6,0)</f>
        <v>24</v>
      </c>
    </row>
    <row r="27" spans="1:4">
      <c r="A27" s="5" t="s">
        <v>227</v>
      </c>
      <c r="B27" s="5" t="s">
        <v>228</v>
      </c>
      <c r="C27" s="5" t="s">
        <v>229</v>
      </c>
      <c r="D27" s="6">
        <f>VLOOKUP(A27,[3]统分表!$B$3:$G$54,6,0)</f>
        <v>25</v>
      </c>
    </row>
    <row r="28" spans="1:4">
      <c r="A28" s="5" t="s">
        <v>230</v>
      </c>
      <c r="B28" s="5" t="s">
        <v>231</v>
      </c>
      <c r="C28" s="5" t="s">
        <v>232</v>
      </c>
      <c r="D28" s="6">
        <f>VLOOKUP(A28,[3]统分表!$B$3:$G$54,6,0)</f>
        <v>26</v>
      </c>
    </row>
    <row r="29" ht="14.25" spans="1:4">
      <c r="A29" s="5" t="s">
        <v>233</v>
      </c>
      <c r="B29" s="13" t="s">
        <v>234</v>
      </c>
      <c r="C29" s="5" t="s">
        <v>235</v>
      </c>
      <c r="D29" s="6">
        <f>VLOOKUP(A29,[3]统分表!$B$3:$G$54,6,0)</f>
        <v>27</v>
      </c>
    </row>
    <row r="30" spans="1:4">
      <c r="A30" s="5" t="s">
        <v>236</v>
      </c>
      <c r="B30" s="5" t="s">
        <v>237</v>
      </c>
      <c r="C30" s="5" t="s">
        <v>238</v>
      </c>
      <c r="D30" s="6">
        <f>VLOOKUP(A30,[3]统分表!$B$3:$G$54,6,0)</f>
        <v>28</v>
      </c>
    </row>
    <row r="31" spans="1:4">
      <c r="A31" s="5" t="s">
        <v>239</v>
      </c>
      <c r="B31" s="5" t="s">
        <v>240</v>
      </c>
      <c r="C31" s="5" t="s">
        <v>241</v>
      </c>
      <c r="D31" s="6">
        <f>VLOOKUP(A31,[3]统分表!$B$3:$G$54,6,0)</f>
        <v>29</v>
      </c>
    </row>
    <row r="32" spans="1:4">
      <c r="A32" s="5" t="s">
        <v>242</v>
      </c>
      <c r="B32" s="5" t="s">
        <v>243</v>
      </c>
      <c r="C32" s="5" t="s">
        <v>244</v>
      </c>
      <c r="D32" s="6">
        <f>VLOOKUP(A32,[3]统分表!$B$3:$G$54,6,0)</f>
        <v>30</v>
      </c>
    </row>
    <row r="33" spans="1:4">
      <c r="A33" s="5" t="s">
        <v>245</v>
      </c>
      <c r="B33" s="5" t="s">
        <v>246</v>
      </c>
      <c r="C33" s="5" t="s">
        <v>247</v>
      </c>
      <c r="D33" s="6">
        <f>VLOOKUP(A33,[3]统分表!$B$3:$G$54,6,0)</f>
        <v>30</v>
      </c>
    </row>
    <row r="34" spans="1:4">
      <c r="A34" s="5" t="s">
        <v>248</v>
      </c>
      <c r="B34" s="5" t="s">
        <v>249</v>
      </c>
      <c r="C34" s="5" t="s">
        <v>250</v>
      </c>
      <c r="D34" s="6">
        <f>VLOOKUP(A34,[3]统分表!$B$3:$G$54,6,0)</f>
        <v>32</v>
      </c>
    </row>
    <row r="35" ht="14.25" spans="1:4">
      <c r="A35" s="13" t="s">
        <v>251</v>
      </c>
      <c r="B35" s="13" t="s">
        <v>252</v>
      </c>
      <c r="C35" s="13" t="s">
        <v>253</v>
      </c>
      <c r="D35" s="6">
        <f>VLOOKUP(A35,[3]统分表!$B$3:$G$54,6,0)</f>
        <v>33</v>
      </c>
    </row>
    <row r="36" spans="1:4">
      <c r="A36" s="5" t="s">
        <v>254</v>
      </c>
      <c r="B36" s="5" t="s">
        <v>255</v>
      </c>
      <c r="C36" s="5" t="s">
        <v>256</v>
      </c>
      <c r="D36" s="6">
        <f>VLOOKUP(A36,[3]统分表!$B$3:$G$54,6,0)</f>
        <v>34</v>
      </c>
    </row>
    <row r="37" spans="1:4">
      <c r="A37" s="5" t="s">
        <v>257</v>
      </c>
      <c r="B37" s="5" t="s">
        <v>258</v>
      </c>
      <c r="C37" s="5" t="s">
        <v>259</v>
      </c>
      <c r="D37" s="6">
        <f>VLOOKUP(A37,[3]统分表!$B$3:$G$54,6,0)</f>
        <v>35</v>
      </c>
    </row>
    <row r="38" spans="1:4">
      <c r="A38" s="5" t="s">
        <v>260</v>
      </c>
      <c r="B38" s="5" t="s">
        <v>261</v>
      </c>
      <c r="C38" s="5" t="s">
        <v>262</v>
      </c>
      <c r="D38" s="6">
        <f>VLOOKUP(A38,[3]统分表!$B$3:$G$54,6,0)</f>
        <v>36</v>
      </c>
    </row>
    <row r="39" spans="1:4">
      <c r="A39" s="5" t="s">
        <v>263</v>
      </c>
      <c r="B39" s="5" t="s">
        <v>264</v>
      </c>
      <c r="C39" s="5" t="s">
        <v>265</v>
      </c>
      <c r="D39" s="6">
        <f>VLOOKUP(A39,[3]统分表!$B$3:$G$54,6,0)</f>
        <v>37</v>
      </c>
    </row>
    <row r="40" spans="1:4">
      <c r="A40" s="5" t="s">
        <v>266</v>
      </c>
      <c r="B40" s="5" t="s">
        <v>267</v>
      </c>
      <c r="C40" s="5" t="s">
        <v>268</v>
      </c>
      <c r="D40" s="6">
        <f>VLOOKUP(A40,[3]统分表!$B$3:$G$54,6,0)</f>
        <v>38</v>
      </c>
    </row>
    <row r="41" spans="1:4">
      <c r="A41" s="5" t="s">
        <v>269</v>
      </c>
      <c r="B41" s="5" t="s">
        <v>270</v>
      </c>
      <c r="C41" s="5" t="s">
        <v>271</v>
      </c>
      <c r="D41" s="6">
        <f>VLOOKUP(A41,[3]统分表!$B$3:$G$54,6,0)</f>
        <v>39</v>
      </c>
    </row>
    <row r="42" spans="1:4">
      <c r="A42" s="5" t="s">
        <v>272</v>
      </c>
      <c r="B42" s="5" t="s">
        <v>273</v>
      </c>
      <c r="C42" s="5" t="s">
        <v>274</v>
      </c>
      <c r="D42" s="6">
        <f>VLOOKUP(A42,[3]统分表!$B$3:$G$54,6,0)</f>
        <v>40</v>
      </c>
    </row>
    <row r="43" spans="1:4">
      <c r="A43" s="5" t="s">
        <v>275</v>
      </c>
      <c r="B43" s="5" t="s">
        <v>276</v>
      </c>
      <c r="C43" s="5" t="s">
        <v>67</v>
      </c>
      <c r="D43" s="6">
        <f>VLOOKUP(A43,[3]统分表!$B$3:$G$54,6,0)</f>
        <v>41</v>
      </c>
    </row>
    <row r="44" spans="1:4">
      <c r="A44" s="5" t="s">
        <v>277</v>
      </c>
      <c r="B44" s="5" t="s">
        <v>278</v>
      </c>
      <c r="C44" s="5" t="s">
        <v>279</v>
      </c>
      <c r="D44" s="6">
        <f>VLOOKUP(A44,[3]统分表!$B$3:$G$54,6,0)</f>
        <v>42</v>
      </c>
    </row>
    <row r="45" spans="1:4">
      <c r="A45" s="5" t="s">
        <v>280</v>
      </c>
      <c r="B45" s="5" t="s">
        <v>281</v>
      </c>
      <c r="C45" s="5" t="s">
        <v>282</v>
      </c>
      <c r="D45" s="6">
        <f>VLOOKUP(A45,[3]统分表!$B$3:$G$54,6,0)</f>
        <v>43</v>
      </c>
    </row>
    <row r="46" spans="1:4">
      <c r="A46" s="5" t="s">
        <v>283</v>
      </c>
      <c r="B46" s="5" t="s">
        <v>284</v>
      </c>
      <c r="C46" s="5" t="s">
        <v>285</v>
      </c>
      <c r="D46" s="6">
        <f>VLOOKUP(A46,[3]统分表!$B$3:$G$54,6,0)</f>
        <v>44</v>
      </c>
    </row>
    <row r="47" spans="1:4">
      <c r="A47" s="5" t="s">
        <v>286</v>
      </c>
      <c r="B47" s="5" t="s">
        <v>287</v>
      </c>
      <c r="C47" s="5" t="s">
        <v>67</v>
      </c>
      <c r="D47" s="6">
        <f>VLOOKUP(A47,[3]统分表!$B$3:$G$54,6,0)</f>
        <v>45</v>
      </c>
    </row>
    <row r="48" spans="1:4">
      <c r="A48" s="5" t="s">
        <v>288</v>
      </c>
      <c r="B48" s="5" t="s">
        <v>289</v>
      </c>
      <c r="C48" s="5" t="s">
        <v>290</v>
      </c>
      <c r="D48" s="6">
        <f>VLOOKUP(A48,[3]统分表!$B$3:$G$54,6,0)</f>
        <v>46</v>
      </c>
    </row>
    <row r="49" spans="1:4">
      <c r="A49" s="5" t="s">
        <v>291</v>
      </c>
      <c r="B49" s="5" t="s">
        <v>292</v>
      </c>
      <c r="C49" s="5" t="s">
        <v>67</v>
      </c>
      <c r="D49" s="6">
        <f>VLOOKUP(A49,[3]统分表!$B$3:$G$54,6,0)</f>
        <v>47</v>
      </c>
    </row>
    <row r="50" spans="1:4">
      <c r="A50" s="5" t="s">
        <v>293</v>
      </c>
      <c r="B50" s="5" t="s">
        <v>294</v>
      </c>
      <c r="C50" s="5" t="s">
        <v>67</v>
      </c>
      <c r="D50" s="6">
        <f>VLOOKUP(A50,[3]统分表!$B$3:$G$54,6,0)</f>
        <v>48</v>
      </c>
    </row>
    <row r="51" spans="1:4">
      <c r="A51" s="5" t="s">
        <v>295</v>
      </c>
      <c r="B51" s="5" t="s">
        <v>296</v>
      </c>
      <c r="C51" s="5" t="s">
        <v>297</v>
      </c>
      <c r="D51" s="6">
        <f>VLOOKUP(A51,[3]统分表!$B$3:$G$54,6,0)</f>
        <v>49</v>
      </c>
    </row>
    <row r="52" spans="1:4">
      <c r="A52" s="5" t="s">
        <v>298</v>
      </c>
      <c r="B52" s="5" t="s">
        <v>299</v>
      </c>
      <c r="C52" s="5" t="s">
        <v>300</v>
      </c>
      <c r="D52" s="6">
        <f>VLOOKUP(A52,[3]统分表!$B$3:$G$54,6,0)</f>
        <v>50</v>
      </c>
    </row>
    <row r="53" spans="1:4">
      <c r="A53" s="5" t="s">
        <v>301</v>
      </c>
      <c r="B53" s="5" t="s">
        <v>302</v>
      </c>
      <c r="C53" s="5" t="s">
        <v>303</v>
      </c>
      <c r="D53" s="6">
        <f>VLOOKUP(A53,[3]统分表!$B$3:$G$54,6,0)</f>
        <v>51</v>
      </c>
    </row>
    <row r="54" spans="1:4">
      <c r="A54" s="5" t="s">
        <v>304</v>
      </c>
      <c r="B54" s="5" t="s">
        <v>305</v>
      </c>
      <c r="C54" s="5" t="s">
        <v>306</v>
      </c>
      <c r="D54" s="6">
        <f>VLOOKUP(A54,[3]统分表!$B$3:$G$54,6,0)</f>
        <v>52</v>
      </c>
    </row>
  </sheetData>
  <autoFilter ref="A1:D54">
    <extLst/>
  </autoFilter>
  <sortState ref="A2:D53">
    <sortCondition ref="D2:D53"/>
  </sortState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zoomScale="85" zoomScaleNormal="85" workbookViewId="0">
      <selection activeCell="F14" sqref="F14"/>
    </sheetView>
  </sheetViews>
  <sheetFormatPr defaultColWidth="9.23333333333333" defaultRowHeight="13.5" outlineLevelCol="3"/>
  <cols>
    <col min="1" max="1" width="72.4583333333333" style="1" customWidth="1"/>
    <col min="2" max="2" width="13.85" style="1"/>
    <col min="3" max="3" width="41.85" style="1" customWidth="1"/>
    <col min="4" max="16384" width="9.23333333333333" style="1"/>
  </cols>
  <sheetData>
    <row r="1" ht="54" customHeight="1" spans="1:4">
      <c r="A1" s="3" t="s">
        <v>307</v>
      </c>
      <c r="B1" s="4"/>
      <c r="C1" s="4"/>
      <c r="D1" s="4"/>
    </row>
    <row r="2" s="1" customForma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 t="s">
        <v>308</v>
      </c>
      <c r="B3" s="5" t="s">
        <v>309</v>
      </c>
      <c r="C3" s="5" t="s">
        <v>310</v>
      </c>
      <c r="D3" s="6">
        <f>VLOOKUP(A3,[4]统分表!$B$3:$G$47,6,0)</f>
        <v>1</v>
      </c>
    </row>
    <row r="4" spans="1:4">
      <c r="A4" s="5" t="s">
        <v>311</v>
      </c>
      <c r="B4" s="5" t="s">
        <v>312</v>
      </c>
      <c r="C4" s="5" t="s">
        <v>313</v>
      </c>
      <c r="D4" s="6">
        <f>VLOOKUP(A4,[4]统分表!$B$3:$G$47,6,0)</f>
        <v>2</v>
      </c>
    </row>
    <row r="5" spans="1:4">
      <c r="A5" s="5" t="s">
        <v>314</v>
      </c>
      <c r="B5" s="5" t="s">
        <v>315</v>
      </c>
      <c r="C5" s="5" t="s">
        <v>67</v>
      </c>
      <c r="D5" s="6">
        <f>VLOOKUP(A5,[4]统分表!$B$3:$G$47,6,0)</f>
        <v>3</v>
      </c>
    </row>
    <row r="6" spans="1:4">
      <c r="A6" s="5" t="s">
        <v>316</v>
      </c>
      <c r="B6" s="5" t="s">
        <v>317</v>
      </c>
      <c r="C6" s="5" t="s">
        <v>318</v>
      </c>
      <c r="D6" s="6">
        <f>VLOOKUP(A6,[4]统分表!$B$3:$G$47,6,0)</f>
        <v>4</v>
      </c>
    </row>
    <row r="7" spans="1:4">
      <c r="A7" s="5" t="s">
        <v>319</v>
      </c>
      <c r="B7" s="5" t="s">
        <v>320</v>
      </c>
      <c r="C7" s="5" t="s">
        <v>321</v>
      </c>
      <c r="D7" s="6">
        <f>VLOOKUP(A7,[4]统分表!$B$3:$G$47,6,0)</f>
        <v>5</v>
      </c>
    </row>
    <row r="8" spans="1:4">
      <c r="A8" s="5" t="s">
        <v>322</v>
      </c>
      <c r="B8" s="5" t="s">
        <v>323</v>
      </c>
      <c r="C8" s="5" t="s">
        <v>324</v>
      </c>
      <c r="D8" s="6">
        <f>VLOOKUP(A8,[4]统分表!$B$3:$G$47,6,0)</f>
        <v>6</v>
      </c>
    </row>
    <row r="9" ht="14.25" spans="1:4">
      <c r="A9" s="13" t="s">
        <v>325</v>
      </c>
      <c r="B9" s="13" t="s">
        <v>326</v>
      </c>
      <c r="C9" s="13" t="s">
        <v>327</v>
      </c>
      <c r="D9" s="6">
        <f>VLOOKUP(A9,[4]统分表!$B$3:$G$47,6,0)</f>
        <v>7</v>
      </c>
    </row>
    <row r="10" spans="1:4">
      <c r="A10" s="5" t="s">
        <v>328</v>
      </c>
      <c r="B10" s="5" t="s">
        <v>329</v>
      </c>
      <c r="C10" s="5" t="s">
        <v>330</v>
      </c>
      <c r="D10" s="6">
        <f>VLOOKUP(A10,[4]统分表!$B$3:$G$47,6,0)</f>
        <v>8</v>
      </c>
    </row>
    <row r="11" spans="1:4">
      <c r="A11" s="5" t="s">
        <v>331</v>
      </c>
      <c r="B11" s="5" t="s">
        <v>332</v>
      </c>
      <c r="C11" s="5" t="s">
        <v>67</v>
      </c>
      <c r="D11" s="6">
        <f>VLOOKUP(A11,[4]统分表!$B$3:$G$47,6,0)</f>
        <v>9</v>
      </c>
    </row>
    <row r="12" spans="1:4">
      <c r="A12" s="5" t="s">
        <v>333</v>
      </c>
      <c r="B12" s="5" t="s">
        <v>334</v>
      </c>
      <c r="C12" s="5" t="s">
        <v>335</v>
      </c>
      <c r="D12" s="6">
        <f>VLOOKUP(A12,[4]统分表!$B$3:$G$47,6,0)</f>
        <v>10</v>
      </c>
    </row>
    <row r="13" spans="1:4">
      <c r="A13" s="5" t="s">
        <v>336</v>
      </c>
      <c r="B13" s="5" t="s">
        <v>337</v>
      </c>
      <c r="C13" s="5" t="s">
        <v>67</v>
      </c>
      <c r="D13" s="6">
        <f>VLOOKUP(A13,[4]统分表!$B$3:$G$47,6,0)</f>
        <v>11</v>
      </c>
    </row>
    <row r="14" ht="14.25" spans="1:4">
      <c r="A14" s="13" t="s">
        <v>338</v>
      </c>
      <c r="B14" s="13" t="s">
        <v>339</v>
      </c>
      <c r="C14" s="13" t="s">
        <v>340</v>
      </c>
      <c r="D14" s="6">
        <f>VLOOKUP(A14,[4]统分表!$B$3:$G$47,6,0)</f>
        <v>12</v>
      </c>
    </row>
    <row r="15" spans="1:4">
      <c r="A15" s="5" t="s">
        <v>341</v>
      </c>
      <c r="B15" s="5" t="s">
        <v>342</v>
      </c>
      <c r="C15" s="5" t="s">
        <v>343</v>
      </c>
      <c r="D15" s="6">
        <f>VLOOKUP(A15,[4]统分表!$B$3:$G$47,6,0)</f>
        <v>13</v>
      </c>
    </row>
    <row r="16" spans="1:4">
      <c r="A16" s="5" t="s">
        <v>344</v>
      </c>
      <c r="B16" s="5" t="s">
        <v>345</v>
      </c>
      <c r="C16" s="5" t="s">
        <v>67</v>
      </c>
      <c r="D16" s="6">
        <f>VLOOKUP(A16,[4]统分表!$B$3:$G$47,6,0)</f>
        <v>14</v>
      </c>
    </row>
    <row r="17" spans="1:4">
      <c r="A17" s="5" t="s">
        <v>346</v>
      </c>
      <c r="B17" s="5" t="s">
        <v>347</v>
      </c>
      <c r="C17" s="5" t="s">
        <v>67</v>
      </c>
      <c r="D17" s="6">
        <f>VLOOKUP(A17,[4]统分表!$B$3:$G$47,6,0)</f>
        <v>15</v>
      </c>
    </row>
    <row r="18" spans="1:4">
      <c r="A18" s="5" t="s">
        <v>348</v>
      </c>
      <c r="B18" s="5" t="s">
        <v>349</v>
      </c>
      <c r="C18" s="5" t="s">
        <v>350</v>
      </c>
      <c r="D18" s="6">
        <f>VLOOKUP(A18,[4]统分表!$B$3:$G$47,6,0)</f>
        <v>16</v>
      </c>
    </row>
    <row r="19" spans="1:4">
      <c r="A19" s="5" t="s">
        <v>351</v>
      </c>
      <c r="B19" s="5" t="s">
        <v>352</v>
      </c>
      <c r="C19" s="5" t="s">
        <v>353</v>
      </c>
      <c r="D19" s="6">
        <f>VLOOKUP(A19,[4]统分表!$B$3:$G$47,6,0)</f>
        <v>17</v>
      </c>
    </row>
    <row r="20" spans="1:4">
      <c r="A20" s="5" t="s">
        <v>354</v>
      </c>
      <c r="B20" s="5" t="s">
        <v>355</v>
      </c>
      <c r="C20" s="5" t="s">
        <v>356</v>
      </c>
      <c r="D20" s="6">
        <f>VLOOKUP(A20,[4]统分表!$B$3:$G$47,6,0)</f>
        <v>18</v>
      </c>
    </row>
    <row r="21" spans="1:4">
      <c r="A21" s="5" t="s">
        <v>357</v>
      </c>
      <c r="B21" s="5" t="s">
        <v>358</v>
      </c>
      <c r="C21" s="5" t="s">
        <v>359</v>
      </c>
      <c r="D21" s="6">
        <f>VLOOKUP(A21,[4]统分表!$B$3:$G$47,6,0)</f>
        <v>19</v>
      </c>
    </row>
    <row r="22" spans="1:4">
      <c r="A22" s="5" t="s">
        <v>360</v>
      </c>
      <c r="B22" s="5" t="s">
        <v>361</v>
      </c>
      <c r="C22" s="5" t="s">
        <v>362</v>
      </c>
      <c r="D22" s="6">
        <f>VLOOKUP(A22,[4]统分表!$B$3:$G$47,6,0)</f>
        <v>20</v>
      </c>
    </row>
    <row r="23" spans="1:4">
      <c r="A23" s="5" t="s">
        <v>363</v>
      </c>
      <c r="B23" s="5" t="s">
        <v>364</v>
      </c>
      <c r="C23" s="5" t="s">
        <v>365</v>
      </c>
      <c r="D23" s="6">
        <f>VLOOKUP(A23,[4]统分表!$B$3:$G$47,6,0)</f>
        <v>21</v>
      </c>
    </row>
    <row r="24" spans="1:4">
      <c r="A24" s="5" t="s">
        <v>366</v>
      </c>
      <c r="B24" s="5" t="s">
        <v>367</v>
      </c>
      <c r="C24" s="5" t="s">
        <v>67</v>
      </c>
      <c r="D24" s="6">
        <f>VLOOKUP(A24,[4]统分表!$B$3:$G$47,6,0)</f>
        <v>22</v>
      </c>
    </row>
    <row r="25" spans="1:4">
      <c r="A25" s="5" t="s">
        <v>368</v>
      </c>
      <c r="B25" s="5" t="s">
        <v>369</v>
      </c>
      <c r="C25" s="5" t="s">
        <v>67</v>
      </c>
      <c r="D25" s="6">
        <f>VLOOKUP(A25,[4]统分表!$B$3:$G$47,6,0)</f>
        <v>23</v>
      </c>
    </row>
    <row r="26" spans="1:4">
      <c r="A26" s="5" t="s">
        <v>370</v>
      </c>
      <c r="B26" s="5" t="s">
        <v>371</v>
      </c>
      <c r="C26" s="5" t="s">
        <v>67</v>
      </c>
      <c r="D26" s="6">
        <f>VLOOKUP(A26,[4]统分表!$B$3:$G$47,6,0)</f>
        <v>24</v>
      </c>
    </row>
    <row r="27" spans="1:4">
      <c r="A27" s="5" t="s">
        <v>372</v>
      </c>
      <c r="B27" s="5" t="s">
        <v>373</v>
      </c>
      <c r="C27" s="5" t="s">
        <v>374</v>
      </c>
      <c r="D27" s="6">
        <f>VLOOKUP(A27,[4]统分表!$B$3:$G$47,6,0)</f>
        <v>25</v>
      </c>
    </row>
    <row r="28" spans="1:4">
      <c r="A28" s="5" t="s">
        <v>375</v>
      </c>
      <c r="B28" s="5" t="s">
        <v>376</v>
      </c>
      <c r="C28" s="5" t="s">
        <v>377</v>
      </c>
      <c r="D28" s="6">
        <f>VLOOKUP(A28,[4]统分表!$B$3:$G$47,6,0)</f>
        <v>26</v>
      </c>
    </row>
    <row r="29" spans="1:4">
      <c r="A29" s="5" t="s">
        <v>378</v>
      </c>
      <c r="B29" s="5" t="s">
        <v>379</v>
      </c>
      <c r="C29" s="5" t="s">
        <v>380</v>
      </c>
      <c r="D29" s="6">
        <f>VLOOKUP(A29,[4]统分表!$B$3:$G$47,6,0)</f>
        <v>27</v>
      </c>
    </row>
    <row r="30" spans="1:4">
      <c r="A30" s="5" t="s">
        <v>381</v>
      </c>
      <c r="B30" s="5" t="s">
        <v>382</v>
      </c>
      <c r="C30" s="5" t="s">
        <v>383</v>
      </c>
      <c r="D30" s="6">
        <f>VLOOKUP(A30,[4]统分表!$B$3:$G$47,6,0)</f>
        <v>28</v>
      </c>
    </row>
    <row r="31" spans="1:4">
      <c r="A31" s="5" t="s">
        <v>384</v>
      </c>
      <c r="B31" s="5" t="s">
        <v>385</v>
      </c>
      <c r="C31" s="5" t="s">
        <v>386</v>
      </c>
      <c r="D31" s="6">
        <f>VLOOKUP(A31,[4]统分表!$B$3:$G$47,6,0)</f>
        <v>29</v>
      </c>
    </row>
    <row r="32" spans="1:4">
      <c r="A32" s="5" t="s">
        <v>387</v>
      </c>
      <c r="B32" s="5" t="s">
        <v>388</v>
      </c>
      <c r="C32" s="5" t="s">
        <v>389</v>
      </c>
      <c r="D32" s="6">
        <f>VLOOKUP(A32,[4]统分表!$B$3:$G$47,6,0)</f>
        <v>30</v>
      </c>
    </row>
    <row r="33" spans="1:4">
      <c r="A33" s="5" t="s">
        <v>390</v>
      </c>
      <c r="B33" s="5" t="s">
        <v>391</v>
      </c>
      <c r="C33" s="5" t="s">
        <v>67</v>
      </c>
      <c r="D33" s="6">
        <f>VLOOKUP(A33,[4]统分表!$B$3:$G$47,6,0)</f>
        <v>31</v>
      </c>
    </row>
    <row r="34" spans="1:4">
      <c r="A34" s="5" t="s">
        <v>392</v>
      </c>
      <c r="B34" s="5" t="s">
        <v>393</v>
      </c>
      <c r="C34" s="5" t="s">
        <v>394</v>
      </c>
      <c r="D34" s="6">
        <f>VLOOKUP(A34,[4]统分表!$B$3:$G$47,6,0)</f>
        <v>32</v>
      </c>
    </row>
    <row r="35" spans="1:4">
      <c r="A35" s="5" t="s">
        <v>395</v>
      </c>
      <c r="B35" s="5" t="s">
        <v>396</v>
      </c>
      <c r="C35" s="5" t="s">
        <v>397</v>
      </c>
      <c r="D35" s="6">
        <f>VLOOKUP(A35,[4]统分表!$B$3:$G$47,6,0)</f>
        <v>33</v>
      </c>
    </row>
    <row r="36" spans="1:4">
      <c r="A36" s="5" t="s">
        <v>398</v>
      </c>
      <c r="B36" s="5" t="s">
        <v>399</v>
      </c>
      <c r="C36" s="5" t="s">
        <v>400</v>
      </c>
      <c r="D36" s="6">
        <f>VLOOKUP(A36,[4]统分表!$B$3:$G$47,6,0)</f>
        <v>34</v>
      </c>
    </row>
    <row r="37" spans="1:4">
      <c r="A37" s="5" t="s">
        <v>401</v>
      </c>
      <c r="B37" s="5" t="s">
        <v>402</v>
      </c>
      <c r="C37" s="5" t="s">
        <v>67</v>
      </c>
      <c r="D37" s="6">
        <f>VLOOKUP(A37,[4]统分表!$B$3:$G$47,6,0)</f>
        <v>35</v>
      </c>
    </row>
    <row r="38" spans="1:4">
      <c r="A38" s="5" t="s">
        <v>403</v>
      </c>
      <c r="B38" s="5" t="s">
        <v>404</v>
      </c>
      <c r="C38" s="5" t="s">
        <v>67</v>
      </c>
      <c r="D38" s="6">
        <f>VLOOKUP(A38,[4]统分表!$B$3:$G$47,6,0)</f>
        <v>36</v>
      </c>
    </row>
    <row r="39" spans="1:4">
      <c r="A39" s="5" t="s">
        <v>405</v>
      </c>
      <c r="B39" s="5" t="s">
        <v>406</v>
      </c>
      <c r="C39" s="5" t="s">
        <v>407</v>
      </c>
      <c r="D39" s="6">
        <f>VLOOKUP(A39,[4]统分表!$B$3:$G$47,6,0)</f>
        <v>37</v>
      </c>
    </row>
    <row r="40" spans="1:4">
      <c r="A40" s="5" t="s">
        <v>408</v>
      </c>
      <c r="B40" s="5" t="s">
        <v>409</v>
      </c>
      <c r="C40" s="5" t="s">
        <v>67</v>
      </c>
      <c r="D40" s="6">
        <f>VLOOKUP(A40,[4]统分表!$B$3:$G$47,6,0)</f>
        <v>38</v>
      </c>
    </row>
    <row r="41" spans="1:4">
      <c r="A41" s="5" t="s">
        <v>410</v>
      </c>
      <c r="B41" s="5" t="s">
        <v>411</v>
      </c>
      <c r="C41" s="5" t="s">
        <v>412</v>
      </c>
      <c r="D41" s="6">
        <f>VLOOKUP(A41,[4]统分表!$B$3:$G$47,6,0)</f>
        <v>39</v>
      </c>
    </row>
    <row r="42" spans="1:4">
      <c r="A42" s="5" t="s">
        <v>413</v>
      </c>
      <c r="B42" s="5" t="s">
        <v>414</v>
      </c>
      <c r="C42" s="5" t="s">
        <v>415</v>
      </c>
      <c r="D42" s="6">
        <f>VLOOKUP(A42,[4]统分表!$B$3:$G$47,6,0)</f>
        <v>40</v>
      </c>
    </row>
    <row r="43" spans="1:4">
      <c r="A43" s="5" t="s">
        <v>416</v>
      </c>
      <c r="B43" s="5" t="s">
        <v>417</v>
      </c>
      <c r="C43" s="5" t="s">
        <v>418</v>
      </c>
      <c r="D43" s="6">
        <f>VLOOKUP(A43,[4]统分表!$B$3:$G$47,6,0)</f>
        <v>41</v>
      </c>
    </row>
    <row r="44" spans="1:4">
      <c r="A44" s="5" t="s">
        <v>419</v>
      </c>
      <c r="B44" s="5" t="s">
        <v>420</v>
      </c>
      <c r="C44" s="5" t="s">
        <v>421</v>
      </c>
      <c r="D44" s="6">
        <f>VLOOKUP(A44,[4]统分表!$B$3:$G$47,6,0)</f>
        <v>42</v>
      </c>
    </row>
    <row r="45" spans="1:4">
      <c r="A45" s="5" t="s">
        <v>422</v>
      </c>
      <c r="B45" s="5" t="s">
        <v>423</v>
      </c>
      <c r="C45" s="5" t="s">
        <v>424</v>
      </c>
      <c r="D45" s="6">
        <f>VLOOKUP(A45,[4]统分表!$B$3:$G$47,6,0)</f>
        <v>43</v>
      </c>
    </row>
    <row r="46" spans="1:4">
      <c r="A46" s="5" t="s">
        <v>425</v>
      </c>
      <c r="B46" s="5" t="s">
        <v>426</v>
      </c>
      <c r="C46" s="5" t="s">
        <v>427</v>
      </c>
      <c r="D46" s="6">
        <f>VLOOKUP(A46,[4]统分表!$B$3:$G$47,6,0)</f>
        <v>44</v>
      </c>
    </row>
    <row r="47" spans="1:4">
      <c r="A47" s="5" t="s">
        <v>428</v>
      </c>
      <c r="B47" s="5" t="s">
        <v>429</v>
      </c>
      <c r="C47" s="5" t="s">
        <v>430</v>
      </c>
      <c r="D47" s="6">
        <f>VLOOKUP(A47,[4]统分表!$B$3:$G$47,6,0)</f>
        <v>45</v>
      </c>
    </row>
  </sheetData>
  <autoFilter ref="A1:D47">
    <extLst/>
  </autoFilter>
  <sortState ref="A2:D46">
    <sortCondition ref="D2:D46"/>
  </sortState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opLeftCell="A16" workbookViewId="0">
      <selection activeCell="H18" sqref="H18"/>
    </sheetView>
  </sheetViews>
  <sheetFormatPr defaultColWidth="9.23333333333333" defaultRowHeight="13.5" outlineLevelCol="3"/>
  <cols>
    <col min="1" max="1" width="58.7666666666667" style="12" customWidth="1"/>
    <col min="2" max="2" width="12.925" style="12" customWidth="1"/>
    <col min="3" max="3" width="46.6916666666667" style="12" customWidth="1"/>
    <col min="4" max="16384" width="9.23333333333333" style="12"/>
  </cols>
  <sheetData>
    <row r="1" s="12" customFormat="1" ht="58" customHeight="1" spans="1:4">
      <c r="A1" s="3" t="s">
        <v>431</v>
      </c>
      <c r="B1" s="4"/>
      <c r="C1" s="4"/>
      <c r="D1" s="4"/>
    </row>
    <row r="2" s="12" customForma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 t="s">
        <v>432</v>
      </c>
      <c r="B3" s="5" t="s">
        <v>433</v>
      </c>
      <c r="C3" s="5" t="s">
        <v>67</v>
      </c>
      <c r="D3" s="6">
        <f>VLOOKUP(A3,[2]统分表!$B$3:$G$47,6,0)</f>
        <v>1</v>
      </c>
    </row>
    <row r="4" spans="1:4">
      <c r="A4" s="5" t="s">
        <v>434</v>
      </c>
      <c r="B4" s="5" t="s">
        <v>435</v>
      </c>
      <c r="C4" s="5" t="s">
        <v>436</v>
      </c>
      <c r="D4" s="6">
        <f>VLOOKUP(A4,[2]统分表!$B$3:$G$47,6,0)</f>
        <v>2</v>
      </c>
    </row>
    <row r="5" spans="1:4">
      <c r="A5" s="5" t="s">
        <v>437</v>
      </c>
      <c r="B5" s="5" t="s">
        <v>438</v>
      </c>
      <c r="C5" s="5" t="s">
        <v>439</v>
      </c>
      <c r="D5" s="6">
        <f>VLOOKUP(A5,[2]统分表!$B$3:$G$47,6,0)</f>
        <v>3</v>
      </c>
    </row>
    <row r="6" spans="1:4">
      <c r="A6" s="5" t="s">
        <v>440</v>
      </c>
      <c r="B6" s="5" t="s">
        <v>441</v>
      </c>
      <c r="C6" s="5" t="s">
        <v>442</v>
      </c>
      <c r="D6" s="6">
        <f>VLOOKUP(A6,[2]统分表!$B$3:$G$47,6,0)</f>
        <v>4</v>
      </c>
    </row>
    <row r="7" spans="1:4">
      <c r="A7" s="5" t="s">
        <v>443</v>
      </c>
      <c r="B7" s="5" t="s">
        <v>444</v>
      </c>
      <c r="C7" s="5" t="s">
        <v>445</v>
      </c>
      <c r="D7" s="6">
        <f>VLOOKUP(A7,[2]统分表!$B$3:$G$47,6,0)</f>
        <v>5</v>
      </c>
    </row>
    <row r="8" spans="1:4">
      <c r="A8" s="5" t="s">
        <v>446</v>
      </c>
      <c r="B8" s="5" t="s">
        <v>447</v>
      </c>
      <c r="C8" s="5" t="s">
        <v>67</v>
      </c>
      <c r="D8" s="6">
        <f>VLOOKUP(A8,[2]统分表!$B$3:$G$47,6,0)</f>
        <v>6</v>
      </c>
    </row>
    <row r="9" spans="1:4">
      <c r="A9" s="5" t="s">
        <v>448</v>
      </c>
      <c r="B9" s="5" t="s">
        <v>449</v>
      </c>
      <c r="C9" s="5" t="s">
        <v>450</v>
      </c>
      <c r="D9" s="6">
        <f>VLOOKUP(A9,[2]统分表!$B$3:$G$47,6,0)</f>
        <v>7</v>
      </c>
    </row>
    <row r="10" spans="1:4">
      <c r="A10" s="5" t="s">
        <v>451</v>
      </c>
      <c r="B10" s="5" t="s">
        <v>452</v>
      </c>
      <c r="C10" s="5" t="s">
        <v>453</v>
      </c>
      <c r="D10" s="6">
        <f>VLOOKUP(A10,[2]统分表!$B$3:$G$47,6,0)</f>
        <v>8</v>
      </c>
    </row>
    <row r="11" spans="1:4">
      <c r="A11" s="5" t="s">
        <v>454</v>
      </c>
      <c r="B11" s="5" t="s">
        <v>455</v>
      </c>
      <c r="C11" s="5" t="s">
        <v>456</v>
      </c>
      <c r="D11" s="6">
        <f>VLOOKUP(A11,[2]统分表!$B$3:$G$47,6,0)</f>
        <v>9</v>
      </c>
    </row>
    <row r="12" spans="1:4">
      <c r="A12" s="5" t="s">
        <v>457</v>
      </c>
      <c r="B12" s="5" t="s">
        <v>458</v>
      </c>
      <c r="C12" s="5" t="s">
        <v>459</v>
      </c>
      <c r="D12" s="6">
        <f>VLOOKUP(A12,[2]统分表!$B$3:$G$47,6,0)</f>
        <v>9</v>
      </c>
    </row>
    <row r="13" spans="1:4">
      <c r="A13" s="5" t="s">
        <v>460</v>
      </c>
      <c r="B13" s="5" t="s">
        <v>461</v>
      </c>
      <c r="C13" s="5" t="s">
        <v>462</v>
      </c>
      <c r="D13" s="6">
        <f>VLOOKUP(A13,[2]统分表!$B$3:$G$47,6,0)</f>
        <v>11</v>
      </c>
    </row>
    <row r="14" spans="1:4">
      <c r="A14" s="5" t="s">
        <v>463</v>
      </c>
      <c r="B14" s="5" t="s">
        <v>464</v>
      </c>
      <c r="C14" s="5" t="s">
        <v>465</v>
      </c>
      <c r="D14" s="6">
        <f>VLOOKUP(A14,[2]统分表!$B$3:$G$47,6,0)</f>
        <v>12</v>
      </c>
    </row>
    <row r="15" spans="1:4">
      <c r="A15" s="5" t="s">
        <v>466</v>
      </c>
      <c r="B15" s="5" t="s">
        <v>467</v>
      </c>
      <c r="C15" s="5" t="s">
        <v>468</v>
      </c>
      <c r="D15" s="6">
        <f>VLOOKUP(A15,[2]统分表!$B$3:$G$47,6,0)</f>
        <v>13</v>
      </c>
    </row>
    <row r="16" spans="1:4">
      <c r="A16" s="5" t="s">
        <v>469</v>
      </c>
      <c r="B16" s="5" t="s">
        <v>470</v>
      </c>
      <c r="C16" s="5" t="s">
        <v>471</v>
      </c>
      <c r="D16" s="6">
        <f>VLOOKUP(A16,[2]统分表!$B$3:$G$47,6,0)</f>
        <v>14</v>
      </c>
    </row>
    <row r="17" spans="1:4">
      <c r="A17" s="5" t="s">
        <v>472</v>
      </c>
      <c r="B17" s="5" t="s">
        <v>473</v>
      </c>
      <c r="C17" s="5" t="s">
        <v>474</v>
      </c>
      <c r="D17" s="6">
        <f>VLOOKUP(A17,[2]统分表!$B$3:$G$47,6,0)</f>
        <v>15</v>
      </c>
    </row>
    <row r="18" spans="1:4">
      <c r="A18" s="5" t="s">
        <v>475</v>
      </c>
      <c r="B18" s="5" t="s">
        <v>476</v>
      </c>
      <c r="C18" s="5" t="s">
        <v>477</v>
      </c>
      <c r="D18" s="6">
        <f>VLOOKUP(A18,[2]统分表!$B$3:$G$47,6,0)</f>
        <v>16</v>
      </c>
    </row>
    <row r="19" spans="1:4">
      <c r="A19" s="5" t="s">
        <v>478</v>
      </c>
      <c r="B19" s="5" t="s">
        <v>479</v>
      </c>
      <c r="C19" s="5" t="s">
        <v>67</v>
      </c>
      <c r="D19" s="6">
        <f>VLOOKUP(A19,[2]统分表!$B$3:$G$47,6,0)</f>
        <v>17</v>
      </c>
    </row>
    <row r="20" spans="1:4">
      <c r="A20" s="5" t="s">
        <v>480</v>
      </c>
      <c r="B20" s="5" t="s">
        <v>481</v>
      </c>
      <c r="C20" s="5" t="s">
        <v>67</v>
      </c>
      <c r="D20" s="6">
        <f>VLOOKUP(A20,[2]统分表!$B$3:$G$47,6,0)</f>
        <v>18</v>
      </c>
    </row>
    <row r="21" spans="1:4">
      <c r="A21" s="5" t="s">
        <v>482</v>
      </c>
      <c r="B21" s="5" t="s">
        <v>483</v>
      </c>
      <c r="C21" s="5" t="s">
        <v>484</v>
      </c>
      <c r="D21" s="6">
        <f>VLOOKUP(A21,[2]统分表!$B$3:$G$47,6,0)</f>
        <v>19</v>
      </c>
    </row>
    <row r="22" spans="1:4">
      <c r="A22" s="5" t="s">
        <v>485</v>
      </c>
      <c r="B22" s="5" t="s">
        <v>467</v>
      </c>
      <c r="C22" s="5" t="s">
        <v>468</v>
      </c>
      <c r="D22" s="6">
        <f>VLOOKUP(A22,[2]统分表!$B$3:$G$47,6,0)</f>
        <v>20</v>
      </c>
    </row>
    <row r="23" spans="1:4">
      <c r="A23" s="5" t="s">
        <v>486</v>
      </c>
      <c r="B23" s="5" t="s">
        <v>487</v>
      </c>
      <c r="C23" s="5" t="s">
        <v>488</v>
      </c>
      <c r="D23" s="6">
        <f>VLOOKUP(A23,[2]统分表!$B$3:$G$47,6,0)</f>
        <v>21</v>
      </c>
    </row>
    <row r="24" spans="1:4">
      <c r="A24" s="5" t="s">
        <v>489</v>
      </c>
      <c r="B24" s="5" t="s">
        <v>490</v>
      </c>
      <c r="C24" s="5" t="s">
        <v>67</v>
      </c>
      <c r="D24" s="6">
        <f>VLOOKUP(A24,[2]统分表!$B$3:$G$47,6,0)</f>
        <v>22</v>
      </c>
    </row>
    <row r="25" spans="1:4">
      <c r="A25" s="5" t="s">
        <v>491</v>
      </c>
      <c r="B25" s="5" t="s">
        <v>492</v>
      </c>
      <c r="C25" s="5" t="s">
        <v>493</v>
      </c>
      <c r="D25" s="6">
        <f>VLOOKUP(A25,[2]统分表!$B$3:$G$47,6,0)</f>
        <v>23</v>
      </c>
    </row>
    <row r="26" s="12" customFormat="1" spans="1:4">
      <c r="A26" s="5" t="s">
        <v>494</v>
      </c>
      <c r="B26" s="5" t="s">
        <v>495</v>
      </c>
      <c r="C26" s="5" t="s">
        <v>496</v>
      </c>
      <c r="D26" s="6">
        <f>VLOOKUP(A26,[2]统分表!$B$3:$G$47,6,0)</f>
        <v>24</v>
      </c>
    </row>
    <row r="27" spans="1:4">
      <c r="A27" s="5" t="s">
        <v>497</v>
      </c>
      <c r="B27" s="5" t="s">
        <v>498</v>
      </c>
      <c r="C27" s="5" t="s">
        <v>67</v>
      </c>
      <c r="D27" s="6">
        <f>VLOOKUP(A27,[2]统分表!$B$3:$G$47,6,0)</f>
        <v>25</v>
      </c>
    </row>
    <row r="28" spans="1:4">
      <c r="A28" s="5" t="s">
        <v>499</v>
      </c>
      <c r="B28" s="5" t="s">
        <v>500</v>
      </c>
      <c r="C28" s="5" t="s">
        <v>501</v>
      </c>
      <c r="D28" s="6">
        <f>VLOOKUP(A28,[2]统分表!$B$3:$G$47,6,0)</f>
        <v>26</v>
      </c>
    </row>
    <row r="29" spans="1:4">
      <c r="A29" s="5" t="s">
        <v>502</v>
      </c>
      <c r="B29" s="5" t="s">
        <v>503</v>
      </c>
      <c r="C29" s="5" t="s">
        <v>67</v>
      </c>
      <c r="D29" s="6">
        <f>VLOOKUP(A29,[2]统分表!$B$3:$G$47,6,0)</f>
        <v>27</v>
      </c>
    </row>
    <row r="30" spans="1:4">
      <c r="A30" s="5" t="s">
        <v>504</v>
      </c>
      <c r="B30" s="5" t="s">
        <v>505</v>
      </c>
      <c r="C30" s="5" t="s">
        <v>506</v>
      </c>
      <c r="D30" s="6">
        <f>VLOOKUP(A30,[2]统分表!$B$3:$G$47,6,0)</f>
        <v>28</v>
      </c>
    </row>
    <row r="31" spans="1:4">
      <c r="A31" s="5" t="s">
        <v>507</v>
      </c>
      <c r="B31" s="5" t="s">
        <v>508</v>
      </c>
      <c r="C31" s="5" t="s">
        <v>67</v>
      </c>
      <c r="D31" s="6">
        <f>VLOOKUP(A31,[2]统分表!$B$3:$G$47,6,0)</f>
        <v>29</v>
      </c>
    </row>
    <row r="32" spans="1:4">
      <c r="A32" s="5" t="s">
        <v>509</v>
      </c>
      <c r="B32" s="5" t="s">
        <v>510</v>
      </c>
      <c r="C32" s="5" t="s">
        <v>67</v>
      </c>
      <c r="D32" s="6">
        <f>VLOOKUP(A32,[2]统分表!$B$3:$G$47,6,0)</f>
        <v>30</v>
      </c>
    </row>
    <row r="33" spans="1:4">
      <c r="A33" s="5" t="s">
        <v>511</v>
      </c>
      <c r="B33" s="5" t="s">
        <v>512</v>
      </c>
      <c r="C33" s="5" t="s">
        <v>67</v>
      </c>
      <c r="D33" s="6">
        <f>VLOOKUP(A33,[2]统分表!$B$3:$G$47,6,0)</f>
        <v>31</v>
      </c>
    </row>
    <row r="34" spans="1:4">
      <c r="A34" s="5" t="s">
        <v>513</v>
      </c>
      <c r="B34" s="5" t="s">
        <v>514</v>
      </c>
      <c r="C34" s="5" t="s">
        <v>515</v>
      </c>
      <c r="D34" s="6">
        <f>VLOOKUP(A34,[2]统分表!$B$3:$G$47,6,0)</f>
        <v>32</v>
      </c>
    </row>
    <row r="35" spans="1:4">
      <c r="A35" s="5" t="s">
        <v>516</v>
      </c>
      <c r="B35" s="5" t="s">
        <v>517</v>
      </c>
      <c r="C35" s="5" t="s">
        <v>67</v>
      </c>
      <c r="D35" s="6">
        <f>VLOOKUP(A35,[2]统分表!$B$3:$G$47,6,0)</f>
        <v>33</v>
      </c>
    </row>
    <row r="36" spans="1:4">
      <c r="A36" s="5" t="s">
        <v>518</v>
      </c>
      <c r="B36" s="5" t="s">
        <v>519</v>
      </c>
      <c r="C36" s="5" t="s">
        <v>67</v>
      </c>
      <c r="D36" s="6">
        <f>VLOOKUP(A36,[2]统分表!$B$3:$G$47,6,0)</f>
        <v>34</v>
      </c>
    </row>
    <row r="37" spans="1:4">
      <c r="A37" s="5" t="s">
        <v>520</v>
      </c>
      <c r="B37" s="5" t="s">
        <v>521</v>
      </c>
      <c r="C37" s="5" t="s">
        <v>522</v>
      </c>
      <c r="D37" s="6">
        <f>VLOOKUP(A37,[2]统分表!$B$3:$G$47,6,0)</f>
        <v>35</v>
      </c>
    </row>
    <row r="38" spans="1:4">
      <c r="A38" s="5" t="s">
        <v>523</v>
      </c>
      <c r="B38" s="5" t="s">
        <v>524</v>
      </c>
      <c r="C38" s="5" t="s">
        <v>525</v>
      </c>
      <c r="D38" s="6">
        <f>VLOOKUP(A38,[2]统分表!$B$3:$G$47,6,0)</f>
        <v>36</v>
      </c>
    </row>
    <row r="39" spans="1:4">
      <c r="A39" s="5" t="s">
        <v>526</v>
      </c>
      <c r="B39" s="5" t="s">
        <v>527</v>
      </c>
      <c r="C39" s="5" t="s">
        <v>528</v>
      </c>
      <c r="D39" s="6">
        <f>VLOOKUP(A39,[2]统分表!$B$3:$G$47,6,0)</f>
        <v>37</v>
      </c>
    </row>
    <row r="40" spans="1:4">
      <c r="A40" s="5" t="s">
        <v>529</v>
      </c>
      <c r="B40" s="5" t="s">
        <v>530</v>
      </c>
      <c r="C40" s="5" t="s">
        <v>67</v>
      </c>
      <c r="D40" s="6">
        <f>VLOOKUP(A40,[2]统分表!$B$3:$G$47,6,0)</f>
        <v>38</v>
      </c>
    </row>
    <row r="41" spans="1:4">
      <c r="A41" s="5" t="s">
        <v>531</v>
      </c>
      <c r="B41" s="5" t="s">
        <v>532</v>
      </c>
      <c r="C41" s="5" t="s">
        <v>533</v>
      </c>
      <c r="D41" s="6">
        <f>VLOOKUP(A41,[2]统分表!$B$3:$G$47,6,0)</f>
        <v>39</v>
      </c>
    </row>
    <row r="42" spans="1:4">
      <c r="A42" s="5" t="s">
        <v>534</v>
      </c>
      <c r="B42" s="5" t="s">
        <v>535</v>
      </c>
      <c r="C42" s="5" t="s">
        <v>67</v>
      </c>
      <c r="D42" s="6">
        <f>VLOOKUP(A42,[2]统分表!$B$3:$G$47,6,0)</f>
        <v>40</v>
      </c>
    </row>
    <row r="43" spans="1:4">
      <c r="A43" s="5" t="s">
        <v>536</v>
      </c>
      <c r="B43" s="5" t="s">
        <v>537</v>
      </c>
      <c r="C43" s="5" t="s">
        <v>538</v>
      </c>
      <c r="D43" s="6">
        <f>VLOOKUP(A43,[2]统分表!$B$3:$G$47,6,0)</f>
        <v>41</v>
      </c>
    </row>
    <row r="44" spans="1:4">
      <c r="A44" s="5" t="s">
        <v>539</v>
      </c>
      <c r="B44" s="5" t="s">
        <v>540</v>
      </c>
      <c r="C44" s="5" t="s">
        <v>67</v>
      </c>
      <c r="D44" s="6">
        <f>VLOOKUP(A44,[2]统分表!$B$3:$G$47,6,0)</f>
        <v>42</v>
      </c>
    </row>
    <row r="45" spans="1:4">
      <c r="A45" s="5" t="s">
        <v>541</v>
      </c>
      <c r="B45" s="5" t="s">
        <v>542</v>
      </c>
      <c r="C45" s="5" t="s">
        <v>67</v>
      </c>
      <c r="D45" s="6">
        <f>VLOOKUP(A45,[2]统分表!$B$3:$G$47,6,0)</f>
        <v>43</v>
      </c>
    </row>
    <row r="46" spans="1:4">
      <c r="A46" s="5" t="s">
        <v>543</v>
      </c>
      <c r="B46" s="5" t="s">
        <v>544</v>
      </c>
      <c r="C46" s="5" t="s">
        <v>545</v>
      </c>
      <c r="D46" s="6">
        <f>VLOOKUP(A46,[2]统分表!$B$3:$G$47,6,0)</f>
        <v>44</v>
      </c>
    </row>
    <row r="47" spans="1:4">
      <c r="A47" s="5" t="s">
        <v>546</v>
      </c>
      <c r="B47" s="5" t="s">
        <v>547</v>
      </c>
      <c r="C47" s="5" t="s">
        <v>67</v>
      </c>
      <c r="D47" s="6">
        <f>VLOOKUP(A47,[2]统分表!$B$3:$G$47,6,0)</f>
        <v>45</v>
      </c>
    </row>
  </sheetData>
  <autoFilter ref="A1:D47">
    <extLst/>
  </autoFilter>
  <sortState ref="A2:D46">
    <sortCondition ref="D2:D46"/>
  </sortState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zoomScale="115" zoomScaleNormal="115" topLeftCell="A48" workbookViewId="0">
      <selection activeCell="F16" sqref="F16"/>
    </sheetView>
  </sheetViews>
  <sheetFormatPr defaultColWidth="9.23333333333333" defaultRowHeight="13.5" outlineLevelCol="3"/>
  <cols>
    <col min="1" max="1" width="46.7916666666667" style="10" customWidth="1"/>
    <col min="2" max="2" width="12.925" style="10" customWidth="1"/>
    <col min="3" max="3" width="41.85" style="10" customWidth="1"/>
    <col min="4" max="16384" width="9.23333333333333" style="10"/>
  </cols>
  <sheetData>
    <row r="1" ht="59" customHeight="1" spans="1:4">
      <c r="A1" s="3" t="s">
        <v>548</v>
      </c>
      <c r="B1" s="4"/>
      <c r="C1" s="4"/>
      <c r="D1" s="4"/>
    </row>
    <row r="2" s="1" customForma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 t="s">
        <v>549</v>
      </c>
      <c r="B3" s="5" t="s">
        <v>550</v>
      </c>
      <c r="C3" s="5" t="s">
        <v>551</v>
      </c>
      <c r="D3" s="6">
        <f>VLOOKUP(A3,[5]统分表!$B$3:$G$54,6,0)</f>
        <v>1</v>
      </c>
    </row>
    <row r="4" spans="1:4">
      <c r="A4" s="5" t="s">
        <v>552</v>
      </c>
      <c r="B4" s="5" t="s">
        <v>553</v>
      </c>
      <c r="C4" s="5" t="s">
        <v>554</v>
      </c>
      <c r="D4" s="6">
        <f>VLOOKUP(A4,[5]统分表!$B$3:$G$54,6,0)</f>
        <v>2</v>
      </c>
    </row>
    <row r="5" spans="1:4">
      <c r="A5" s="5" t="s">
        <v>555</v>
      </c>
      <c r="B5" s="5" t="s">
        <v>556</v>
      </c>
      <c r="C5" s="5" t="s">
        <v>557</v>
      </c>
      <c r="D5" s="6">
        <f>VLOOKUP(A5,[5]统分表!$B$3:$G$54,6,0)</f>
        <v>3</v>
      </c>
    </row>
    <row r="6" spans="1:4">
      <c r="A6" s="5" t="s">
        <v>558</v>
      </c>
      <c r="B6" s="5" t="s">
        <v>473</v>
      </c>
      <c r="C6" s="5" t="s">
        <v>67</v>
      </c>
      <c r="D6" s="6">
        <f>VLOOKUP(A6,[5]统分表!$B$3:$G$54,6,0)</f>
        <v>4</v>
      </c>
    </row>
    <row r="7" spans="1:4">
      <c r="A7" s="5" t="s">
        <v>559</v>
      </c>
      <c r="B7" s="5" t="s">
        <v>560</v>
      </c>
      <c r="C7" s="5" t="s">
        <v>561</v>
      </c>
      <c r="D7" s="6">
        <f>VLOOKUP(A7,[5]统分表!$B$3:$G$54,6,0)</f>
        <v>5</v>
      </c>
    </row>
    <row r="8" spans="1:4">
      <c r="A8" s="5" t="s">
        <v>562</v>
      </c>
      <c r="B8" s="5" t="s">
        <v>563</v>
      </c>
      <c r="C8" s="5" t="s">
        <v>564</v>
      </c>
      <c r="D8" s="6">
        <f>VLOOKUP(A8,[5]统分表!$B$3:$G$54,6,0)</f>
        <v>6</v>
      </c>
    </row>
    <row r="9" spans="1:4">
      <c r="A9" s="5" t="s">
        <v>565</v>
      </c>
      <c r="B9" s="5" t="s">
        <v>566</v>
      </c>
      <c r="C9" s="5" t="s">
        <v>567</v>
      </c>
      <c r="D9" s="6">
        <f>VLOOKUP(A9,[5]统分表!$B$3:$G$54,6,0)</f>
        <v>7</v>
      </c>
    </row>
    <row r="10" spans="1:4">
      <c r="A10" s="5" t="s">
        <v>568</v>
      </c>
      <c r="B10" s="5" t="s">
        <v>569</v>
      </c>
      <c r="C10" s="5" t="s">
        <v>570</v>
      </c>
      <c r="D10" s="6">
        <f>VLOOKUP(A10,[5]统分表!$B$3:$G$54,6,0)</f>
        <v>8</v>
      </c>
    </row>
    <row r="11" spans="1:4">
      <c r="A11" s="5" t="s">
        <v>571</v>
      </c>
      <c r="B11" s="5" t="s">
        <v>572</v>
      </c>
      <c r="C11" s="5" t="s">
        <v>67</v>
      </c>
      <c r="D11" s="6">
        <f>VLOOKUP(A11,[5]统分表!$B$3:$G$54,6,0)</f>
        <v>9</v>
      </c>
    </row>
    <row r="12" spans="1:4">
      <c r="A12" s="5" t="s">
        <v>573</v>
      </c>
      <c r="B12" s="5" t="s">
        <v>574</v>
      </c>
      <c r="C12" s="5" t="s">
        <v>575</v>
      </c>
      <c r="D12" s="6">
        <f>VLOOKUP(A12,[5]统分表!$B$3:$G$54,6,0)</f>
        <v>10</v>
      </c>
    </row>
    <row r="13" spans="1:4">
      <c r="A13" s="5" t="s">
        <v>576</v>
      </c>
      <c r="B13" s="5" t="s">
        <v>577</v>
      </c>
      <c r="C13" s="5" t="s">
        <v>578</v>
      </c>
      <c r="D13" s="6">
        <f>VLOOKUP(A13,[5]统分表!$B$3:$G$54,6,0)</f>
        <v>11</v>
      </c>
    </row>
    <row r="14" spans="1:4">
      <c r="A14" s="5" t="s">
        <v>579</v>
      </c>
      <c r="B14" s="5" t="s">
        <v>580</v>
      </c>
      <c r="C14" s="5" t="s">
        <v>581</v>
      </c>
      <c r="D14" s="6">
        <f>VLOOKUP(A14,[5]统分表!$B$3:$G$54,6,0)</f>
        <v>12</v>
      </c>
    </row>
    <row r="15" spans="1:4">
      <c r="A15" s="5" t="s">
        <v>582</v>
      </c>
      <c r="B15" s="5" t="s">
        <v>583</v>
      </c>
      <c r="C15" s="5" t="s">
        <v>584</v>
      </c>
      <c r="D15" s="6">
        <f>VLOOKUP(A15,[5]统分表!$B$3:$G$54,6,0)</f>
        <v>13</v>
      </c>
    </row>
    <row r="16" spans="1:4">
      <c r="A16" s="5" t="s">
        <v>585</v>
      </c>
      <c r="B16" s="5" t="s">
        <v>586</v>
      </c>
      <c r="C16" s="5" t="s">
        <v>587</v>
      </c>
      <c r="D16" s="6">
        <f>VLOOKUP(A16,[5]统分表!$B$3:$G$54,6,0)</f>
        <v>14</v>
      </c>
    </row>
    <row r="17" spans="1:4">
      <c r="A17" s="5" t="s">
        <v>588</v>
      </c>
      <c r="B17" s="5" t="s">
        <v>589</v>
      </c>
      <c r="C17" s="5" t="s">
        <v>590</v>
      </c>
      <c r="D17" s="6">
        <f>VLOOKUP(A17,[5]统分表!$B$3:$G$54,6,0)</f>
        <v>15</v>
      </c>
    </row>
    <row r="18" spans="1:4">
      <c r="A18" s="5" t="s">
        <v>591</v>
      </c>
      <c r="B18" s="5" t="s">
        <v>592</v>
      </c>
      <c r="C18" s="5" t="s">
        <v>593</v>
      </c>
      <c r="D18" s="6">
        <f>VLOOKUP(A18,[5]统分表!$B$3:$G$54,6,0)</f>
        <v>16</v>
      </c>
    </row>
    <row r="19" spans="1:4">
      <c r="A19" s="5" t="s">
        <v>594</v>
      </c>
      <c r="B19" s="5" t="s">
        <v>595</v>
      </c>
      <c r="C19" s="5" t="s">
        <v>67</v>
      </c>
      <c r="D19" s="6">
        <f>VLOOKUP(A19,[5]统分表!$B$3:$G$54,6,0)</f>
        <v>17</v>
      </c>
    </row>
    <row r="20" spans="1:4">
      <c r="A20" s="5" t="s">
        <v>596</v>
      </c>
      <c r="B20" s="5" t="s">
        <v>597</v>
      </c>
      <c r="C20" s="5" t="s">
        <v>598</v>
      </c>
      <c r="D20" s="6">
        <f>VLOOKUP(A20,[5]统分表!$B$3:$G$54,6,0)</f>
        <v>18</v>
      </c>
    </row>
    <row r="21" spans="1:4">
      <c r="A21" s="5" t="s">
        <v>599</v>
      </c>
      <c r="B21" s="5" t="s">
        <v>600</v>
      </c>
      <c r="C21" s="5" t="s">
        <v>601</v>
      </c>
      <c r="D21" s="6">
        <f>VLOOKUP(A21,[5]统分表!$B$3:$G$54,6,0)</f>
        <v>19</v>
      </c>
    </row>
    <row r="22" spans="1:4">
      <c r="A22" s="5" t="s">
        <v>602</v>
      </c>
      <c r="B22" s="5" t="s">
        <v>603</v>
      </c>
      <c r="C22" s="5" t="s">
        <v>604</v>
      </c>
      <c r="D22" s="6">
        <f>VLOOKUP(A22,[5]统分表!$B$3:$G$54,6,0)</f>
        <v>20</v>
      </c>
    </row>
    <row r="23" spans="1:4">
      <c r="A23" s="5" t="s">
        <v>605</v>
      </c>
      <c r="B23" s="5" t="s">
        <v>606</v>
      </c>
      <c r="C23" s="5" t="s">
        <v>607</v>
      </c>
      <c r="D23" s="6">
        <f>VLOOKUP(A23,[5]统分表!$B$3:$G$54,6,0)</f>
        <v>21</v>
      </c>
    </row>
    <row r="24" spans="1:4">
      <c r="A24" s="5" t="s">
        <v>608</v>
      </c>
      <c r="B24" s="5" t="s">
        <v>609</v>
      </c>
      <c r="C24" s="5" t="s">
        <v>610</v>
      </c>
      <c r="D24" s="6">
        <f>VLOOKUP(A24,[5]统分表!$B$3:$G$54,6,0)</f>
        <v>22</v>
      </c>
    </row>
    <row r="25" spans="1:4">
      <c r="A25" s="5" t="s">
        <v>611</v>
      </c>
      <c r="B25" s="5" t="s">
        <v>612</v>
      </c>
      <c r="C25" s="5" t="s">
        <v>67</v>
      </c>
      <c r="D25" s="6">
        <f>VLOOKUP(A25,[5]统分表!$B$3:$G$54,6,0)</f>
        <v>23</v>
      </c>
    </row>
    <row r="26" spans="1:4">
      <c r="A26" s="5" t="s">
        <v>613</v>
      </c>
      <c r="B26" s="5" t="s">
        <v>614</v>
      </c>
      <c r="C26" s="5" t="s">
        <v>615</v>
      </c>
      <c r="D26" s="6">
        <f>VLOOKUP(A26,[5]统分表!$B$3:$G$54,6,0)</f>
        <v>24</v>
      </c>
    </row>
    <row r="27" spans="1:4">
      <c r="A27" s="5" t="s">
        <v>616</v>
      </c>
      <c r="B27" s="5" t="s">
        <v>617</v>
      </c>
      <c r="C27" s="5" t="s">
        <v>618</v>
      </c>
      <c r="D27" s="6">
        <f>VLOOKUP(A27,[5]统分表!$B$3:$G$54,6,0)</f>
        <v>25</v>
      </c>
    </row>
    <row r="28" spans="1:4">
      <c r="A28" s="5" t="s">
        <v>619</v>
      </c>
      <c r="B28" s="5" t="s">
        <v>620</v>
      </c>
      <c r="C28" s="5" t="s">
        <v>621</v>
      </c>
      <c r="D28" s="6">
        <f>VLOOKUP(A28,[5]统分表!$B$3:$G$54,6,0)</f>
        <v>26</v>
      </c>
    </row>
    <row r="29" spans="1:4">
      <c r="A29" s="5" t="s">
        <v>622</v>
      </c>
      <c r="B29" s="5" t="s">
        <v>623</v>
      </c>
      <c r="C29" s="5" t="s">
        <v>624</v>
      </c>
      <c r="D29" s="6">
        <f>VLOOKUP(A29,[5]统分表!$B$3:$G$54,6,0)</f>
        <v>27</v>
      </c>
    </row>
    <row r="30" spans="1:4">
      <c r="A30" s="5" t="s">
        <v>625</v>
      </c>
      <c r="B30" s="5" t="s">
        <v>626</v>
      </c>
      <c r="C30" s="5" t="s">
        <v>67</v>
      </c>
      <c r="D30" s="6">
        <f>VLOOKUP(A30,[5]统分表!$B$3:$G$54,6,0)</f>
        <v>28</v>
      </c>
    </row>
    <row r="31" spans="1:4">
      <c r="A31" s="5" t="s">
        <v>627</v>
      </c>
      <c r="B31" s="5" t="s">
        <v>628</v>
      </c>
      <c r="C31" s="5" t="s">
        <v>67</v>
      </c>
      <c r="D31" s="6">
        <f>VLOOKUP(A31,[5]统分表!$B$3:$G$54,6,0)</f>
        <v>29</v>
      </c>
    </row>
    <row r="32" spans="1:4">
      <c r="A32" s="5" t="s">
        <v>629</v>
      </c>
      <c r="B32" s="5" t="s">
        <v>630</v>
      </c>
      <c r="C32" s="5" t="s">
        <v>67</v>
      </c>
      <c r="D32" s="6">
        <f>VLOOKUP(A32,[5]统分表!$B$3:$G$54,6,0)</f>
        <v>30</v>
      </c>
    </row>
    <row r="33" spans="1:4">
      <c r="A33" s="5" t="s">
        <v>631</v>
      </c>
      <c r="B33" s="5" t="s">
        <v>632</v>
      </c>
      <c r="C33" s="5" t="s">
        <v>67</v>
      </c>
      <c r="D33" s="6">
        <f>VLOOKUP(A33,[5]统分表!$B$3:$G$54,6,0)</f>
        <v>31</v>
      </c>
    </row>
    <row r="34" spans="1:4">
      <c r="A34" s="5" t="s">
        <v>633</v>
      </c>
      <c r="B34" s="5" t="s">
        <v>634</v>
      </c>
      <c r="C34" s="5" t="s">
        <v>635</v>
      </c>
      <c r="D34" s="6">
        <f>VLOOKUP(A34,[5]统分表!$B$3:$G$54,6,0)</f>
        <v>32</v>
      </c>
    </row>
    <row r="35" spans="1:4">
      <c r="A35" s="5" t="s">
        <v>636</v>
      </c>
      <c r="B35" s="5" t="s">
        <v>637</v>
      </c>
      <c r="C35" s="5" t="s">
        <v>638</v>
      </c>
      <c r="D35" s="6">
        <f>VLOOKUP(A35,[5]统分表!$B$3:$G$54,6,0)</f>
        <v>33</v>
      </c>
    </row>
    <row r="36" spans="1:4">
      <c r="A36" s="5" t="s">
        <v>639</v>
      </c>
      <c r="B36" s="5" t="s">
        <v>640</v>
      </c>
      <c r="C36" s="5" t="s">
        <v>641</v>
      </c>
      <c r="D36" s="6">
        <f>VLOOKUP(A36,[5]统分表!$B$3:$G$54,6,0)</f>
        <v>34</v>
      </c>
    </row>
    <row r="37" spans="1:4">
      <c r="A37" s="5" t="s">
        <v>642</v>
      </c>
      <c r="B37" s="5" t="s">
        <v>643</v>
      </c>
      <c r="C37" s="5" t="s">
        <v>644</v>
      </c>
      <c r="D37" s="6">
        <f>VLOOKUP(A37,[5]统分表!$B$3:$G$54,6,0)</f>
        <v>35</v>
      </c>
    </row>
    <row r="38" spans="1:4">
      <c r="A38" s="5" t="s">
        <v>645</v>
      </c>
      <c r="B38" s="5" t="s">
        <v>646</v>
      </c>
      <c r="C38" s="5" t="s">
        <v>647</v>
      </c>
      <c r="D38" s="6">
        <f>VLOOKUP(A38,[5]统分表!$B$3:$G$54,6,0)</f>
        <v>36</v>
      </c>
    </row>
    <row r="39" spans="1:4">
      <c r="A39" s="5" t="s">
        <v>648</v>
      </c>
      <c r="B39" s="5" t="s">
        <v>649</v>
      </c>
      <c r="C39" s="5" t="s">
        <v>650</v>
      </c>
      <c r="D39" s="6">
        <f>VLOOKUP(A39,[5]统分表!$B$3:$G$54,6,0)</f>
        <v>37</v>
      </c>
    </row>
    <row r="40" spans="1:4">
      <c r="A40" s="5" t="s">
        <v>651</v>
      </c>
      <c r="B40" s="5" t="s">
        <v>652</v>
      </c>
      <c r="C40" s="5" t="s">
        <v>653</v>
      </c>
      <c r="D40" s="6">
        <f>VLOOKUP(A40,[5]统分表!$B$3:$G$54,6,0)</f>
        <v>38</v>
      </c>
    </row>
    <row r="41" spans="1:4">
      <c r="A41" s="5" t="s">
        <v>654</v>
      </c>
      <c r="B41" s="5" t="s">
        <v>655</v>
      </c>
      <c r="C41" s="5" t="s">
        <v>656</v>
      </c>
      <c r="D41" s="6">
        <f>VLOOKUP(A41,[5]统分表!$B$3:$G$54,6,0)</f>
        <v>39</v>
      </c>
    </row>
    <row r="42" spans="1:4">
      <c r="A42" s="5" t="s">
        <v>657</v>
      </c>
      <c r="B42" s="5" t="s">
        <v>658</v>
      </c>
      <c r="C42" s="5" t="s">
        <v>659</v>
      </c>
      <c r="D42" s="6">
        <f>VLOOKUP(A42,[5]统分表!$B$3:$G$54,6,0)</f>
        <v>40</v>
      </c>
    </row>
    <row r="43" spans="1:4">
      <c r="A43" s="5" t="s">
        <v>660</v>
      </c>
      <c r="B43" s="5" t="s">
        <v>661</v>
      </c>
      <c r="C43" s="5" t="s">
        <v>662</v>
      </c>
      <c r="D43" s="6">
        <f>VLOOKUP(A43,[5]统分表!$B$3:$G$54,6,0)</f>
        <v>41</v>
      </c>
    </row>
    <row r="44" spans="1:4">
      <c r="A44" s="5" t="s">
        <v>663</v>
      </c>
      <c r="B44" s="5" t="s">
        <v>664</v>
      </c>
      <c r="C44" s="5" t="s">
        <v>665</v>
      </c>
      <c r="D44" s="6">
        <f>VLOOKUP(A44,[5]统分表!$B$3:$G$54,6,0)</f>
        <v>42</v>
      </c>
    </row>
    <row r="45" spans="1:4">
      <c r="A45" s="5" t="s">
        <v>666</v>
      </c>
      <c r="B45" s="5" t="s">
        <v>667</v>
      </c>
      <c r="C45" s="5" t="s">
        <v>668</v>
      </c>
      <c r="D45" s="6">
        <f>VLOOKUP(A45,[5]统分表!$B$3:$G$54,6,0)</f>
        <v>43</v>
      </c>
    </row>
    <row r="46" spans="1:4">
      <c r="A46" s="5" t="s">
        <v>669</v>
      </c>
      <c r="B46" s="5" t="s">
        <v>670</v>
      </c>
      <c r="C46" s="5" t="s">
        <v>67</v>
      </c>
      <c r="D46" s="6">
        <f>VLOOKUP(A46,[5]统分表!$B$3:$G$54,6,0)</f>
        <v>44</v>
      </c>
    </row>
    <row r="47" spans="1:4">
      <c r="A47" s="5" t="s">
        <v>671</v>
      </c>
      <c r="B47" s="5" t="s">
        <v>672</v>
      </c>
      <c r="C47" s="5" t="s">
        <v>673</v>
      </c>
      <c r="D47" s="6">
        <f>VLOOKUP(A47,[5]统分表!$B$3:$G$54,6,0)</f>
        <v>45</v>
      </c>
    </row>
    <row r="48" spans="1:4">
      <c r="A48" s="5" t="s">
        <v>674</v>
      </c>
      <c r="B48" s="5" t="s">
        <v>675</v>
      </c>
      <c r="C48" s="5" t="s">
        <v>67</v>
      </c>
      <c r="D48" s="6">
        <f>VLOOKUP(A48,[5]统分表!$B$3:$G$54,6,0)</f>
        <v>46</v>
      </c>
    </row>
    <row r="49" spans="1:4">
      <c r="A49" s="5" t="s">
        <v>676</v>
      </c>
      <c r="B49" s="5" t="s">
        <v>677</v>
      </c>
      <c r="C49" s="5" t="s">
        <v>678</v>
      </c>
      <c r="D49" s="6">
        <f>VLOOKUP(A49,[5]统分表!$B$3:$G$54,6,0)</f>
        <v>47</v>
      </c>
    </row>
    <row r="50" spans="1:4">
      <c r="A50" s="5" t="s">
        <v>679</v>
      </c>
      <c r="B50" s="5" t="s">
        <v>553</v>
      </c>
      <c r="C50" s="5" t="s">
        <v>554</v>
      </c>
      <c r="D50" s="6">
        <f>VLOOKUP(A50,[5]统分表!$B$3:$G$54,6,0)</f>
        <v>48</v>
      </c>
    </row>
    <row r="51" spans="1:4">
      <c r="A51" s="5" t="s">
        <v>680</v>
      </c>
      <c r="B51" s="5" t="s">
        <v>681</v>
      </c>
      <c r="C51" s="5" t="s">
        <v>682</v>
      </c>
      <c r="D51" s="6">
        <f>VLOOKUP(A51,[5]统分表!$B$3:$G$54,6,0)</f>
        <v>49</v>
      </c>
    </row>
    <row r="52" spans="1:4">
      <c r="A52" s="5" t="s">
        <v>683</v>
      </c>
      <c r="B52" s="5" t="s">
        <v>684</v>
      </c>
      <c r="C52" s="5" t="s">
        <v>685</v>
      </c>
      <c r="D52" s="6">
        <f>VLOOKUP(A52,[5]统分表!$B$3:$G$54,6,0)</f>
        <v>50</v>
      </c>
    </row>
    <row r="53" spans="1:4">
      <c r="A53" s="5" t="s">
        <v>686</v>
      </c>
      <c r="B53" s="5" t="s">
        <v>687</v>
      </c>
      <c r="C53" s="5" t="s">
        <v>688</v>
      </c>
      <c r="D53" s="6">
        <f>VLOOKUP(A53,[5]统分表!$B$3:$G$54,6,0)</f>
        <v>51</v>
      </c>
    </row>
    <row r="54" spans="1:4">
      <c r="A54" s="5" t="s">
        <v>689</v>
      </c>
      <c r="B54" s="5" t="s">
        <v>690</v>
      </c>
      <c r="C54" s="5" t="s">
        <v>691</v>
      </c>
      <c r="D54" s="6">
        <f>VLOOKUP(A54,[5]统分表!$B$3:$G$54,6,0)</f>
        <v>52</v>
      </c>
    </row>
  </sheetData>
  <autoFilter ref="A1:D54">
    <extLst/>
  </autoFilter>
  <sortState ref="A2:D53">
    <sortCondition ref="D2:D53"/>
  </sortState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zoomScale="130" zoomScaleNormal="130" topLeftCell="A37" workbookViewId="0">
      <selection activeCell="C60" sqref="C60"/>
    </sheetView>
  </sheetViews>
  <sheetFormatPr defaultColWidth="9.23333333333333" defaultRowHeight="13.5" outlineLevelCol="3"/>
  <cols>
    <col min="1" max="1" width="49.075" style="10" customWidth="1"/>
    <col min="2" max="2" width="8.76666666666667" style="10" customWidth="1"/>
    <col min="3" max="3" width="45.4583333333333" style="10" customWidth="1"/>
    <col min="4" max="4" width="6" style="10" customWidth="1"/>
    <col min="5" max="16384" width="9.23333333333333" style="10"/>
  </cols>
  <sheetData>
    <row r="1" ht="46" customHeight="1" spans="1:4">
      <c r="A1" s="3" t="s">
        <v>692</v>
      </c>
      <c r="B1" s="4"/>
      <c r="C1" s="4"/>
      <c r="D1" s="4"/>
    </row>
    <row r="2" s="8" customFormat="1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5" t="s">
        <v>693</v>
      </c>
      <c r="B3" s="5" t="s">
        <v>694</v>
      </c>
      <c r="C3" s="5" t="s">
        <v>695</v>
      </c>
      <c r="D3" s="5">
        <v>1</v>
      </c>
    </row>
    <row r="4" spans="1:4">
      <c r="A4" s="5" t="s">
        <v>696</v>
      </c>
      <c r="B4" s="5" t="s">
        <v>697</v>
      </c>
      <c r="C4" s="5" t="s">
        <v>698</v>
      </c>
      <c r="D4" s="5">
        <v>2</v>
      </c>
    </row>
    <row r="5" spans="1:4">
      <c r="A5" s="5" t="s">
        <v>699</v>
      </c>
      <c r="B5" s="5" t="s">
        <v>700</v>
      </c>
      <c r="C5" s="5" t="s">
        <v>701</v>
      </c>
      <c r="D5" s="5">
        <v>3</v>
      </c>
    </row>
    <row r="6" s="9" customFormat="1" spans="1:4">
      <c r="A6" s="5" t="s">
        <v>702</v>
      </c>
      <c r="B6" s="5" t="s">
        <v>703</v>
      </c>
      <c r="C6" s="5" t="s">
        <v>704</v>
      </c>
      <c r="D6" s="5">
        <v>4</v>
      </c>
    </row>
    <row r="7" spans="1:4">
      <c r="A7" s="5" t="s">
        <v>705</v>
      </c>
      <c r="B7" s="5" t="s">
        <v>706</v>
      </c>
      <c r="C7" s="5" t="s">
        <v>707</v>
      </c>
      <c r="D7" s="5">
        <v>5</v>
      </c>
    </row>
    <row r="8" spans="1:4">
      <c r="A8" s="5" t="s">
        <v>708</v>
      </c>
      <c r="B8" s="5" t="s">
        <v>709</v>
      </c>
      <c r="C8" s="5" t="s">
        <v>710</v>
      </c>
      <c r="D8" s="5">
        <v>6</v>
      </c>
    </row>
    <row r="9" spans="1:4">
      <c r="A9" s="5" t="s">
        <v>711</v>
      </c>
      <c r="B9" s="5" t="s">
        <v>712</v>
      </c>
      <c r="C9" s="5" t="s">
        <v>67</v>
      </c>
      <c r="D9" s="5">
        <v>7</v>
      </c>
    </row>
    <row r="10" spans="1:4">
      <c r="A10" s="5" t="s">
        <v>713</v>
      </c>
      <c r="B10" s="5" t="s">
        <v>714</v>
      </c>
      <c r="C10" s="5" t="s">
        <v>67</v>
      </c>
      <c r="D10" s="5">
        <v>8</v>
      </c>
    </row>
    <row r="11" spans="1:4">
      <c r="A11" s="5" t="s">
        <v>715</v>
      </c>
      <c r="B11" s="5" t="s">
        <v>716</v>
      </c>
      <c r="C11" s="5" t="s">
        <v>717</v>
      </c>
      <c r="D11" s="5">
        <v>9</v>
      </c>
    </row>
    <row r="12" spans="1:4">
      <c r="A12" s="5" t="s">
        <v>718</v>
      </c>
      <c r="B12" s="5" t="s">
        <v>719</v>
      </c>
      <c r="C12" s="5" t="s">
        <v>720</v>
      </c>
      <c r="D12" s="5">
        <v>10</v>
      </c>
    </row>
    <row r="13" spans="1:4">
      <c r="A13" s="5" t="s">
        <v>721</v>
      </c>
      <c r="B13" s="5" t="s">
        <v>722</v>
      </c>
      <c r="C13" s="5" t="s">
        <v>723</v>
      </c>
      <c r="D13" s="5">
        <v>11</v>
      </c>
    </row>
    <row r="14" spans="1:4">
      <c r="A14" s="5" t="s">
        <v>724</v>
      </c>
      <c r="B14" s="5" t="s">
        <v>725</v>
      </c>
      <c r="C14" s="5" t="s">
        <v>726</v>
      </c>
      <c r="D14" s="5">
        <v>12</v>
      </c>
    </row>
    <row r="15" spans="1:4">
      <c r="A15" s="5" t="s">
        <v>727</v>
      </c>
      <c r="B15" s="5" t="s">
        <v>728</v>
      </c>
      <c r="C15" s="5" t="s">
        <v>729</v>
      </c>
      <c r="D15" s="5">
        <v>13</v>
      </c>
    </row>
    <row r="16" spans="1:4">
      <c r="A16" s="5" t="s">
        <v>730</v>
      </c>
      <c r="B16" s="5" t="s">
        <v>731</v>
      </c>
      <c r="C16" s="5" t="s">
        <v>732</v>
      </c>
      <c r="D16" s="5">
        <v>14</v>
      </c>
    </row>
    <row r="17" s="10" customFormat="1" spans="1:4">
      <c r="A17" s="5" t="s">
        <v>733</v>
      </c>
      <c r="B17" s="5" t="s">
        <v>734</v>
      </c>
      <c r="C17" s="5" t="s">
        <v>735</v>
      </c>
      <c r="D17" s="5">
        <v>15</v>
      </c>
    </row>
    <row r="18" spans="1:4">
      <c r="A18" s="5" t="s">
        <v>736</v>
      </c>
      <c r="B18" s="5" t="s">
        <v>737</v>
      </c>
      <c r="C18" s="5" t="s">
        <v>738</v>
      </c>
      <c r="D18" s="5">
        <v>16</v>
      </c>
    </row>
    <row r="19" spans="1:4">
      <c r="A19" s="5" t="s">
        <v>739</v>
      </c>
      <c r="B19" s="5" t="s">
        <v>740</v>
      </c>
      <c r="C19" s="5" t="s">
        <v>741</v>
      </c>
      <c r="D19" s="5">
        <v>17</v>
      </c>
    </row>
    <row r="20" spans="1:4">
      <c r="A20" s="5" t="s">
        <v>742</v>
      </c>
      <c r="B20" s="5" t="s">
        <v>743</v>
      </c>
      <c r="C20" s="5" t="s">
        <v>67</v>
      </c>
      <c r="D20" s="5">
        <v>18</v>
      </c>
    </row>
    <row r="21" spans="1:4">
      <c r="A21" s="5" t="s">
        <v>744</v>
      </c>
      <c r="B21" s="5" t="s">
        <v>745</v>
      </c>
      <c r="C21" s="5" t="s">
        <v>746</v>
      </c>
      <c r="D21" s="5">
        <v>19</v>
      </c>
    </row>
    <row r="22" spans="1:4">
      <c r="A22" s="5" t="s">
        <v>747</v>
      </c>
      <c r="B22" s="5" t="s">
        <v>748</v>
      </c>
      <c r="C22" s="5" t="s">
        <v>749</v>
      </c>
      <c r="D22" s="5">
        <v>20</v>
      </c>
    </row>
    <row r="23" spans="1:4">
      <c r="A23" s="5" t="s">
        <v>750</v>
      </c>
      <c r="B23" s="5" t="s">
        <v>751</v>
      </c>
      <c r="C23" s="5" t="s">
        <v>752</v>
      </c>
      <c r="D23" s="5">
        <v>21</v>
      </c>
    </row>
    <row r="24" spans="1:4">
      <c r="A24" s="5" t="s">
        <v>753</v>
      </c>
      <c r="B24" s="5" t="s">
        <v>754</v>
      </c>
      <c r="C24" s="5" t="s">
        <v>67</v>
      </c>
      <c r="D24" s="5">
        <v>22</v>
      </c>
    </row>
    <row r="25" spans="1:4">
      <c r="A25" s="5" t="s">
        <v>755</v>
      </c>
      <c r="B25" s="5" t="s">
        <v>756</v>
      </c>
      <c r="C25" s="5" t="s">
        <v>757</v>
      </c>
      <c r="D25" s="5">
        <v>23</v>
      </c>
    </row>
    <row r="26" spans="1:4">
      <c r="A26" s="5" t="s">
        <v>758</v>
      </c>
      <c r="B26" s="5" t="s">
        <v>759</v>
      </c>
      <c r="C26" s="5" t="s">
        <v>760</v>
      </c>
      <c r="D26" s="5">
        <v>24</v>
      </c>
    </row>
    <row r="27" spans="1:4">
      <c r="A27" s="5" t="s">
        <v>761</v>
      </c>
      <c r="B27" s="5" t="s">
        <v>762</v>
      </c>
      <c r="C27" s="5" t="s">
        <v>763</v>
      </c>
      <c r="D27" s="5">
        <v>24</v>
      </c>
    </row>
    <row r="28" spans="1:4">
      <c r="A28" s="5" t="s">
        <v>764</v>
      </c>
      <c r="B28" s="5" t="s">
        <v>765</v>
      </c>
      <c r="C28" s="5" t="s">
        <v>766</v>
      </c>
      <c r="D28" s="5">
        <v>26</v>
      </c>
    </row>
    <row r="29" spans="1:4">
      <c r="A29" s="5" t="s">
        <v>767</v>
      </c>
      <c r="B29" s="5" t="s">
        <v>768</v>
      </c>
      <c r="C29" s="5" t="s">
        <v>769</v>
      </c>
      <c r="D29" s="5">
        <v>27</v>
      </c>
    </row>
    <row r="30" spans="1:4">
      <c r="A30" s="5" t="s">
        <v>770</v>
      </c>
      <c r="B30" s="5" t="s">
        <v>771</v>
      </c>
      <c r="C30" s="5" t="s">
        <v>772</v>
      </c>
      <c r="D30" s="5">
        <v>28</v>
      </c>
    </row>
    <row r="31" spans="1:4">
      <c r="A31" s="5" t="s">
        <v>773</v>
      </c>
      <c r="B31" s="5" t="s">
        <v>774</v>
      </c>
      <c r="C31" s="5" t="s">
        <v>775</v>
      </c>
      <c r="D31" s="5">
        <v>29</v>
      </c>
    </row>
    <row r="32" spans="1:4">
      <c r="A32" s="5" t="s">
        <v>776</v>
      </c>
      <c r="B32" s="5" t="s">
        <v>777</v>
      </c>
      <c r="C32" s="5" t="s">
        <v>778</v>
      </c>
      <c r="D32" s="5">
        <v>30</v>
      </c>
    </row>
    <row r="33" s="10" customFormat="1" spans="1:4">
      <c r="A33" s="5" t="s">
        <v>779</v>
      </c>
      <c r="B33" s="5" t="s">
        <v>780</v>
      </c>
      <c r="C33" s="5" t="s">
        <v>67</v>
      </c>
      <c r="D33" s="5">
        <v>31</v>
      </c>
    </row>
    <row r="34" spans="1:4">
      <c r="A34" s="5" t="s">
        <v>781</v>
      </c>
      <c r="B34" s="5" t="s">
        <v>782</v>
      </c>
      <c r="C34" s="5" t="s">
        <v>783</v>
      </c>
      <c r="D34" s="5">
        <v>32</v>
      </c>
    </row>
    <row r="35" spans="1:4">
      <c r="A35" s="5" t="s">
        <v>784</v>
      </c>
      <c r="B35" s="5" t="s">
        <v>785</v>
      </c>
      <c r="C35" s="5" t="s">
        <v>786</v>
      </c>
      <c r="D35" s="5">
        <v>33</v>
      </c>
    </row>
    <row r="36" spans="1:4">
      <c r="A36" s="5" t="s">
        <v>787</v>
      </c>
      <c r="B36" s="5" t="s">
        <v>788</v>
      </c>
      <c r="C36" s="5" t="s">
        <v>787</v>
      </c>
      <c r="D36" s="5">
        <v>34</v>
      </c>
    </row>
    <row r="37" spans="1:4">
      <c r="A37" s="5" t="s">
        <v>789</v>
      </c>
      <c r="B37" s="5" t="s">
        <v>790</v>
      </c>
      <c r="C37" s="5" t="s">
        <v>791</v>
      </c>
      <c r="D37" s="5">
        <v>35</v>
      </c>
    </row>
    <row r="38" spans="1:4">
      <c r="A38" s="5" t="s">
        <v>792</v>
      </c>
      <c r="B38" s="5" t="s">
        <v>793</v>
      </c>
      <c r="C38" s="5" t="s">
        <v>67</v>
      </c>
      <c r="D38" s="5">
        <v>36</v>
      </c>
    </row>
    <row r="39" spans="1:4">
      <c r="A39" s="5" t="s">
        <v>794</v>
      </c>
      <c r="B39" s="5" t="s">
        <v>795</v>
      </c>
      <c r="C39" s="5" t="s">
        <v>796</v>
      </c>
      <c r="D39" s="5">
        <v>37</v>
      </c>
    </row>
    <row r="40" spans="1:4">
      <c r="A40" s="5" t="s">
        <v>797</v>
      </c>
      <c r="B40" s="5" t="s">
        <v>798</v>
      </c>
      <c r="C40" s="5" t="s">
        <v>67</v>
      </c>
      <c r="D40" s="5">
        <v>38</v>
      </c>
    </row>
    <row r="41" spans="1:4">
      <c r="A41" s="5" t="s">
        <v>799</v>
      </c>
      <c r="B41" s="5" t="s">
        <v>800</v>
      </c>
      <c r="C41" s="5" t="s">
        <v>801</v>
      </c>
      <c r="D41" s="5">
        <v>39</v>
      </c>
    </row>
    <row r="42" spans="1:4">
      <c r="A42" s="5" t="s">
        <v>802</v>
      </c>
      <c r="B42" s="5" t="s">
        <v>803</v>
      </c>
      <c r="C42" s="5" t="s">
        <v>804</v>
      </c>
      <c r="D42" s="5">
        <v>40</v>
      </c>
    </row>
    <row r="43" spans="1:4">
      <c r="A43" s="5" t="s">
        <v>805</v>
      </c>
      <c r="B43" s="5" t="s">
        <v>806</v>
      </c>
      <c r="C43" s="5" t="s">
        <v>67</v>
      </c>
      <c r="D43" s="5">
        <v>41</v>
      </c>
    </row>
    <row r="44" spans="1:4">
      <c r="A44" s="5" t="s">
        <v>807</v>
      </c>
      <c r="B44" s="5" t="s">
        <v>808</v>
      </c>
      <c r="C44" s="5" t="s">
        <v>809</v>
      </c>
      <c r="D44" s="5">
        <v>42</v>
      </c>
    </row>
    <row r="45" spans="1:4">
      <c r="A45" s="5" t="s">
        <v>810</v>
      </c>
      <c r="B45" s="5" t="s">
        <v>811</v>
      </c>
      <c r="C45" s="5" t="s">
        <v>812</v>
      </c>
      <c r="D45" s="5">
        <v>43</v>
      </c>
    </row>
    <row r="46" spans="1:4">
      <c r="A46" s="5" t="s">
        <v>813</v>
      </c>
      <c r="B46" s="5" t="s">
        <v>814</v>
      </c>
      <c r="C46" s="5" t="s">
        <v>815</v>
      </c>
      <c r="D46" s="5">
        <v>44</v>
      </c>
    </row>
    <row r="47" spans="1:4">
      <c r="A47" s="5" t="s">
        <v>816</v>
      </c>
      <c r="B47" s="5" t="s">
        <v>722</v>
      </c>
      <c r="C47" s="5" t="s">
        <v>817</v>
      </c>
      <c r="D47" s="5">
        <v>45</v>
      </c>
    </row>
    <row r="48" spans="1:4">
      <c r="A48" s="5" t="s">
        <v>818</v>
      </c>
      <c r="B48" s="5" t="s">
        <v>819</v>
      </c>
      <c r="C48" s="5" t="s">
        <v>820</v>
      </c>
      <c r="D48" s="5">
        <v>46</v>
      </c>
    </row>
    <row r="49" spans="1:4">
      <c r="A49" s="5" t="s">
        <v>821</v>
      </c>
      <c r="B49" s="5" t="s">
        <v>822</v>
      </c>
      <c r="C49" s="5" t="s">
        <v>823</v>
      </c>
      <c r="D49" s="5">
        <v>47</v>
      </c>
    </row>
    <row r="50" spans="1:4">
      <c r="A50" s="5" t="s">
        <v>824</v>
      </c>
      <c r="B50" s="11" t="s">
        <v>825</v>
      </c>
      <c r="C50" s="5" t="s">
        <v>826</v>
      </c>
      <c r="D50" s="5">
        <v>48</v>
      </c>
    </row>
    <row r="51" spans="1:4">
      <c r="A51" s="5" t="s">
        <v>827</v>
      </c>
      <c r="B51" s="5" t="s">
        <v>828</v>
      </c>
      <c r="C51" s="5" t="s">
        <v>829</v>
      </c>
      <c r="D51" s="5">
        <v>49</v>
      </c>
    </row>
    <row r="52" spans="1:4">
      <c r="A52" s="5" t="s">
        <v>830</v>
      </c>
      <c r="B52" s="5" t="s">
        <v>831</v>
      </c>
      <c r="C52" s="5" t="s">
        <v>832</v>
      </c>
      <c r="D52" s="5">
        <v>50</v>
      </c>
    </row>
  </sheetData>
  <autoFilter ref="A1:D52">
    <extLst/>
  </autoFilter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zoomScale="130" zoomScaleNormal="130" workbookViewId="0">
      <selection activeCell="F13" sqref="F12:F13"/>
    </sheetView>
  </sheetViews>
  <sheetFormatPr defaultColWidth="9.23333333333333" defaultRowHeight="13.5" outlineLevelCol="3"/>
  <cols>
    <col min="1" max="1" width="49.075" style="2" customWidth="1"/>
    <col min="2" max="2" width="12.925" style="2"/>
    <col min="3" max="3" width="41.35" style="2" customWidth="1"/>
    <col min="4" max="16384" width="9.23333333333333" style="2"/>
  </cols>
  <sheetData>
    <row r="1" ht="44" customHeight="1" spans="1:4">
      <c r="A1" s="3" t="s">
        <v>833</v>
      </c>
      <c r="B1" s="4"/>
      <c r="C1" s="4"/>
      <c r="D1" s="4"/>
    </row>
    <row r="2" s="1" customForma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 t="s">
        <v>834</v>
      </c>
      <c r="B3" s="5" t="s">
        <v>835</v>
      </c>
      <c r="C3" s="5" t="s">
        <v>836</v>
      </c>
      <c r="D3" s="7">
        <f>VLOOKUP(A3,[6]统分表!$B$3:$G$57,6,0)</f>
        <v>1</v>
      </c>
    </row>
    <row r="4" spans="1:4">
      <c r="A4" s="5" t="s">
        <v>837</v>
      </c>
      <c r="B4" s="5" t="s">
        <v>838</v>
      </c>
      <c r="C4" s="5" t="s">
        <v>839</v>
      </c>
      <c r="D4" s="7">
        <f>VLOOKUP(A4,[6]统分表!$B$3:$G$57,6,0)</f>
        <v>2</v>
      </c>
    </row>
    <row r="5" spans="1:4">
      <c r="A5" s="5" t="s">
        <v>840</v>
      </c>
      <c r="B5" s="5" t="s">
        <v>841</v>
      </c>
      <c r="C5" s="5" t="s">
        <v>67</v>
      </c>
      <c r="D5" s="7">
        <f>VLOOKUP(A5,[6]统分表!$B$3:$G$57,6,0)</f>
        <v>3</v>
      </c>
    </row>
    <row r="6" spans="1:4">
      <c r="A6" s="5" t="s">
        <v>842</v>
      </c>
      <c r="B6" s="5" t="s">
        <v>843</v>
      </c>
      <c r="C6" s="5" t="s">
        <v>844</v>
      </c>
      <c r="D6" s="7">
        <f>VLOOKUP(A6,[6]统分表!$B$3:$G$57,6,0)</f>
        <v>4</v>
      </c>
    </row>
    <row r="7" spans="1:4">
      <c r="A7" s="5" t="s">
        <v>845</v>
      </c>
      <c r="B7" s="5" t="s">
        <v>846</v>
      </c>
      <c r="C7" s="5" t="s">
        <v>847</v>
      </c>
      <c r="D7" s="7">
        <f>VLOOKUP(A7,[6]统分表!$B$3:$G$57,6,0)</f>
        <v>5</v>
      </c>
    </row>
    <row r="8" spans="1:4">
      <c r="A8" s="5" t="s">
        <v>848</v>
      </c>
      <c r="B8" s="5" t="s">
        <v>849</v>
      </c>
      <c r="C8" s="5" t="s">
        <v>850</v>
      </c>
      <c r="D8" s="7">
        <f>VLOOKUP(A8,[6]统分表!$B$3:$G$57,6,0)</f>
        <v>6</v>
      </c>
    </row>
    <row r="9" spans="1:4">
      <c r="A9" s="5" t="s">
        <v>851</v>
      </c>
      <c r="B9" s="5" t="s">
        <v>852</v>
      </c>
      <c r="C9" s="5" t="s">
        <v>853</v>
      </c>
      <c r="D9" s="7">
        <f>VLOOKUP(A9,[6]统分表!$B$3:$G$57,6,0)</f>
        <v>7</v>
      </c>
    </row>
    <row r="10" spans="1:4">
      <c r="A10" s="5" t="s">
        <v>854</v>
      </c>
      <c r="B10" s="5" t="s">
        <v>855</v>
      </c>
      <c r="C10" s="5" t="s">
        <v>856</v>
      </c>
      <c r="D10" s="7">
        <f>VLOOKUP(A10,[6]统分表!$B$3:$G$57,6,0)</f>
        <v>8</v>
      </c>
    </row>
    <row r="11" spans="1:4">
      <c r="A11" s="5" t="s">
        <v>857</v>
      </c>
      <c r="B11" s="5" t="s">
        <v>858</v>
      </c>
      <c r="C11" s="5" t="s">
        <v>67</v>
      </c>
      <c r="D11" s="7">
        <f>VLOOKUP(A11,[6]统分表!$B$3:$G$57,6,0)</f>
        <v>9</v>
      </c>
    </row>
    <row r="12" spans="1:4">
      <c r="A12" s="5" t="s">
        <v>859</v>
      </c>
      <c r="B12" s="5" t="s">
        <v>860</v>
      </c>
      <c r="C12" s="5" t="s">
        <v>861</v>
      </c>
      <c r="D12" s="7">
        <f>VLOOKUP(A12,[6]统分表!$B$3:$G$57,6,0)</f>
        <v>10</v>
      </c>
    </row>
    <row r="13" spans="1:4">
      <c r="A13" s="5" t="s">
        <v>862</v>
      </c>
      <c r="B13" s="5" t="s">
        <v>863</v>
      </c>
      <c r="C13" s="5" t="s">
        <v>67</v>
      </c>
      <c r="D13" s="7">
        <f>VLOOKUP(A13,[6]统分表!$B$3:$G$57,6,0)</f>
        <v>11</v>
      </c>
    </row>
    <row r="14" spans="1:4">
      <c r="A14" s="5" t="s">
        <v>864</v>
      </c>
      <c r="B14" s="5" t="s">
        <v>865</v>
      </c>
      <c r="C14" s="5" t="s">
        <v>866</v>
      </c>
      <c r="D14" s="7">
        <f>VLOOKUP(A14,[6]统分表!$B$3:$G$57,6,0)</f>
        <v>12</v>
      </c>
    </row>
    <row r="15" spans="1:4">
      <c r="A15" s="5" t="s">
        <v>867</v>
      </c>
      <c r="B15" s="5" t="s">
        <v>868</v>
      </c>
      <c r="C15" s="5" t="s">
        <v>67</v>
      </c>
      <c r="D15" s="7">
        <f>VLOOKUP(A15,[6]统分表!$B$3:$G$57,6,0)</f>
        <v>13</v>
      </c>
    </row>
    <row r="16" spans="1:4">
      <c r="A16" s="5" t="s">
        <v>869</v>
      </c>
      <c r="B16" s="5" t="s">
        <v>870</v>
      </c>
      <c r="C16" s="5" t="s">
        <v>871</v>
      </c>
      <c r="D16" s="7">
        <f>VLOOKUP(A16,[6]统分表!$B$3:$G$57,6,0)</f>
        <v>14</v>
      </c>
    </row>
    <row r="17" spans="1:4">
      <c r="A17" s="5" t="s">
        <v>872</v>
      </c>
      <c r="B17" s="5" t="s">
        <v>873</v>
      </c>
      <c r="C17" s="5" t="s">
        <v>874</v>
      </c>
      <c r="D17" s="7">
        <f>VLOOKUP(A17,[6]统分表!$B$3:$G$57,6,0)</f>
        <v>15</v>
      </c>
    </row>
    <row r="18" spans="1:4">
      <c r="A18" s="5" t="s">
        <v>875</v>
      </c>
      <c r="B18" s="5" t="s">
        <v>876</v>
      </c>
      <c r="C18" s="5" t="s">
        <v>877</v>
      </c>
      <c r="D18" s="7">
        <f>VLOOKUP(A18,[6]统分表!$B$3:$G$57,6,0)</f>
        <v>16</v>
      </c>
    </row>
    <row r="19" spans="1:4">
      <c r="A19" s="5" t="s">
        <v>878</v>
      </c>
      <c r="B19" s="5" t="s">
        <v>879</v>
      </c>
      <c r="C19" s="5" t="s">
        <v>67</v>
      </c>
      <c r="D19" s="7">
        <f>VLOOKUP(A19,[6]统分表!$B$3:$G$57,6,0)</f>
        <v>17</v>
      </c>
    </row>
    <row r="20" spans="1:4">
      <c r="A20" s="5" t="s">
        <v>880</v>
      </c>
      <c r="B20" s="5" t="s">
        <v>326</v>
      </c>
      <c r="C20" s="5" t="s">
        <v>67</v>
      </c>
      <c r="D20" s="7">
        <f>VLOOKUP(A20,[6]统分表!$B$3:$G$57,6,0)</f>
        <v>18</v>
      </c>
    </row>
    <row r="21" spans="1:4">
      <c r="A21" s="5" t="s">
        <v>881</v>
      </c>
      <c r="B21" s="5" t="s">
        <v>882</v>
      </c>
      <c r="C21" s="5" t="s">
        <v>883</v>
      </c>
      <c r="D21" s="7">
        <f>VLOOKUP(A21,[6]统分表!$B$3:$G$57,6,0)</f>
        <v>19</v>
      </c>
    </row>
    <row r="22" spans="1:4">
      <c r="A22" s="5" t="s">
        <v>884</v>
      </c>
      <c r="B22" s="5" t="s">
        <v>885</v>
      </c>
      <c r="C22" s="5" t="s">
        <v>886</v>
      </c>
      <c r="D22" s="7">
        <f>VLOOKUP(A22,[6]统分表!$B$3:$G$57,6,0)</f>
        <v>20</v>
      </c>
    </row>
    <row r="23" spans="1:4">
      <c r="A23" s="5" t="s">
        <v>887</v>
      </c>
      <c r="B23" s="5" t="s">
        <v>888</v>
      </c>
      <c r="C23" s="5" t="s">
        <v>889</v>
      </c>
      <c r="D23" s="7">
        <f>VLOOKUP(A23,[6]统分表!$B$3:$G$57,6,0)</f>
        <v>21</v>
      </c>
    </row>
    <row r="24" spans="1:4">
      <c r="A24" s="5" t="s">
        <v>890</v>
      </c>
      <c r="B24" s="5" t="s">
        <v>891</v>
      </c>
      <c r="C24" s="5" t="s">
        <v>892</v>
      </c>
      <c r="D24" s="7">
        <f>VLOOKUP(A24,[6]统分表!$B$3:$G$57,6,0)</f>
        <v>22</v>
      </c>
    </row>
    <row r="25" spans="1:4">
      <c r="A25" s="5" t="s">
        <v>893</v>
      </c>
      <c r="B25" s="5" t="s">
        <v>894</v>
      </c>
      <c r="C25" s="5" t="s">
        <v>895</v>
      </c>
      <c r="D25" s="7">
        <f>VLOOKUP(A25,[6]统分表!$B$3:$G$57,6,0)</f>
        <v>23</v>
      </c>
    </row>
    <row r="26" spans="1:4">
      <c r="A26" s="5" t="s">
        <v>896</v>
      </c>
      <c r="B26" s="5" t="s">
        <v>897</v>
      </c>
      <c r="C26" s="5" t="s">
        <v>67</v>
      </c>
      <c r="D26" s="7">
        <f>VLOOKUP(A26,[6]统分表!$B$3:$G$57,6,0)</f>
        <v>24</v>
      </c>
    </row>
    <row r="27" spans="1:4">
      <c r="A27" s="5" t="s">
        <v>898</v>
      </c>
      <c r="B27" s="5" t="s">
        <v>899</v>
      </c>
      <c r="C27" s="5" t="s">
        <v>900</v>
      </c>
      <c r="D27" s="7">
        <f>VLOOKUP(A27,[6]统分表!$B$3:$G$57,6,0)</f>
        <v>25</v>
      </c>
    </row>
    <row r="28" spans="1:4">
      <c r="A28" s="5" t="s">
        <v>901</v>
      </c>
      <c r="B28" s="5" t="s">
        <v>902</v>
      </c>
      <c r="C28" s="5" t="s">
        <v>67</v>
      </c>
      <c r="D28" s="7">
        <f>VLOOKUP(A28,[6]统分表!$B$3:$G$57,6,0)</f>
        <v>26</v>
      </c>
    </row>
    <row r="29" spans="1:4">
      <c r="A29" s="5" t="s">
        <v>903</v>
      </c>
      <c r="B29" s="5" t="s">
        <v>904</v>
      </c>
      <c r="C29" s="5" t="s">
        <v>903</v>
      </c>
      <c r="D29" s="7">
        <f>VLOOKUP(A29,[6]统分表!$B$3:$G$57,6,0)</f>
        <v>27</v>
      </c>
    </row>
    <row r="30" spans="1:4">
      <c r="A30" s="5" t="s">
        <v>905</v>
      </c>
      <c r="B30" s="5" t="s">
        <v>906</v>
      </c>
      <c r="C30" s="5" t="s">
        <v>907</v>
      </c>
      <c r="D30" s="7">
        <f>VLOOKUP(A30,[6]统分表!$B$3:$G$57,6,0)</f>
        <v>28</v>
      </c>
    </row>
    <row r="31" spans="1:4">
      <c r="A31" s="5" t="s">
        <v>908</v>
      </c>
      <c r="B31" s="5" t="s">
        <v>909</v>
      </c>
      <c r="C31" s="5" t="s">
        <v>910</v>
      </c>
      <c r="D31" s="7">
        <f>VLOOKUP(A31,[6]统分表!$B$3:$G$57,6,0)</f>
        <v>29</v>
      </c>
    </row>
    <row r="32" spans="1:4">
      <c r="A32" s="5" t="s">
        <v>911</v>
      </c>
      <c r="B32" s="5" t="s">
        <v>912</v>
      </c>
      <c r="C32" s="5" t="s">
        <v>913</v>
      </c>
      <c r="D32" s="7">
        <f>VLOOKUP(A32,[6]统分表!$B$3:$G$57,6,0)</f>
        <v>30</v>
      </c>
    </row>
    <row r="33" spans="1:4">
      <c r="A33" s="5" t="s">
        <v>914</v>
      </c>
      <c r="B33" s="5" t="s">
        <v>915</v>
      </c>
      <c r="C33" s="5" t="s">
        <v>67</v>
      </c>
      <c r="D33" s="7">
        <f>VLOOKUP(A33,[6]统分表!$B$3:$G$57,6,0)</f>
        <v>31</v>
      </c>
    </row>
    <row r="34" spans="1:4">
      <c r="A34" s="5" t="s">
        <v>916</v>
      </c>
      <c r="B34" s="5" t="s">
        <v>917</v>
      </c>
      <c r="C34" s="5" t="s">
        <v>918</v>
      </c>
      <c r="D34" s="7">
        <f>VLOOKUP(A34,[6]统分表!$B$3:$G$57,6,0)</f>
        <v>32</v>
      </c>
    </row>
    <row r="35" spans="1:4">
      <c r="A35" s="5" t="s">
        <v>919</v>
      </c>
      <c r="B35" s="5" t="s">
        <v>920</v>
      </c>
      <c r="C35" s="5" t="s">
        <v>921</v>
      </c>
      <c r="D35" s="7">
        <f>VLOOKUP(A35,[6]统分表!$B$3:$G$57,6,0)</f>
        <v>33</v>
      </c>
    </row>
    <row r="36" spans="1:4">
      <c r="A36" s="5" t="s">
        <v>922</v>
      </c>
      <c r="B36" s="5" t="s">
        <v>923</v>
      </c>
      <c r="C36" s="5" t="s">
        <v>924</v>
      </c>
      <c r="D36" s="7">
        <f>VLOOKUP(A36,[6]统分表!$B$3:$G$57,6,0)</f>
        <v>34</v>
      </c>
    </row>
    <row r="37" spans="1:4">
      <c r="A37" s="5" t="s">
        <v>925</v>
      </c>
      <c r="B37" s="5" t="s">
        <v>926</v>
      </c>
      <c r="C37" s="5" t="s">
        <v>927</v>
      </c>
      <c r="D37" s="7">
        <f>VLOOKUP(A37,[6]统分表!$B$3:$G$57,6,0)</f>
        <v>35</v>
      </c>
    </row>
    <row r="38" spans="1:4">
      <c r="A38" s="5" t="s">
        <v>928</v>
      </c>
      <c r="B38" s="5" t="s">
        <v>929</v>
      </c>
      <c r="C38" s="5" t="s">
        <v>930</v>
      </c>
      <c r="D38" s="7">
        <f>VLOOKUP(A38,[6]统分表!$B$3:$G$57,6,0)</f>
        <v>36</v>
      </c>
    </row>
    <row r="39" spans="1:4">
      <c r="A39" s="5" t="s">
        <v>931</v>
      </c>
      <c r="B39" s="5" t="s">
        <v>932</v>
      </c>
      <c r="C39" s="5" t="s">
        <v>67</v>
      </c>
      <c r="D39" s="7">
        <f>VLOOKUP(A39,[6]统分表!$B$3:$G$57,6,0)</f>
        <v>37</v>
      </c>
    </row>
    <row r="40" spans="1:4">
      <c r="A40" s="5" t="s">
        <v>933</v>
      </c>
      <c r="B40" s="5" t="s">
        <v>934</v>
      </c>
      <c r="C40" s="5" t="s">
        <v>933</v>
      </c>
      <c r="D40" s="7">
        <f>VLOOKUP(A40,[6]统分表!$B$3:$G$57,6,0)</f>
        <v>38</v>
      </c>
    </row>
    <row r="41" spans="1:4">
      <c r="A41" s="5" t="s">
        <v>935</v>
      </c>
      <c r="B41" s="5" t="s">
        <v>936</v>
      </c>
      <c r="C41" s="5" t="s">
        <v>937</v>
      </c>
      <c r="D41" s="7">
        <f>VLOOKUP(A41,[6]统分表!$B$3:$G$57,6,0)</f>
        <v>39</v>
      </c>
    </row>
    <row r="42" spans="1:4">
      <c r="A42" s="5" t="s">
        <v>938</v>
      </c>
      <c r="B42" s="5" t="s">
        <v>939</v>
      </c>
      <c r="C42" s="5" t="s">
        <v>940</v>
      </c>
      <c r="D42" s="7">
        <f>VLOOKUP(A42,[6]统分表!$B$3:$G$57,6,0)</f>
        <v>40</v>
      </c>
    </row>
    <row r="43" spans="1:4">
      <c r="A43" s="5" t="s">
        <v>941</v>
      </c>
      <c r="B43" s="5" t="s">
        <v>942</v>
      </c>
      <c r="C43" s="5" t="s">
        <v>943</v>
      </c>
      <c r="D43" s="7">
        <f>VLOOKUP(A43,[6]统分表!$B$3:$G$57,6,0)</f>
        <v>41</v>
      </c>
    </row>
    <row r="44" spans="1:4">
      <c r="A44" s="5" t="s">
        <v>944</v>
      </c>
      <c r="B44" s="5" t="s">
        <v>945</v>
      </c>
      <c r="C44" s="5" t="s">
        <v>946</v>
      </c>
      <c r="D44" s="7">
        <f>VLOOKUP(A44,[6]统分表!$B$3:$G$57,6,0)</f>
        <v>42</v>
      </c>
    </row>
    <row r="45" spans="1:4">
      <c r="A45" s="5" t="s">
        <v>947</v>
      </c>
      <c r="B45" s="5" t="s">
        <v>948</v>
      </c>
      <c r="C45" s="5" t="s">
        <v>949</v>
      </c>
      <c r="D45" s="7">
        <f>VLOOKUP(A45,[6]统分表!$B$3:$G$57,6,0)</f>
        <v>43</v>
      </c>
    </row>
    <row r="46" spans="1:4">
      <c r="A46" s="5" t="s">
        <v>950</v>
      </c>
      <c r="B46" s="5" t="s">
        <v>951</v>
      </c>
      <c r="C46" s="5" t="s">
        <v>952</v>
      </c>
      <c r="D46" s="7">
        <f>VLOOKUP(A46,[6]统分表!$B$3:$G$57,6,0)</f>
        <v>44</v>
      </c>
    </row>
    <row r="47" spans="1:4">
      <c r="A47" s="5" t="s">
        <v>953</v>
      </c>
      <c r="B47" s="5" t="s">
        <v>954</v>
      </c>
      <c r="C47" s="5" t="s">
        <v>955</v>
      </c>
      <c r="D47" s="7">
        <f>VLOOKUP(A47,[6]统分表!$B$3:$G$57,6,0)</f>
        <v>45</v>
      </c>
    </row>
    <row r="48" spans="1:4">
      <c r="A48" s="5" t="s">
        <v>956</v>
      </c>
      <c r="B48" s="5" t="s">
        <v>957</v>
      </c>
      <c r="C48" s="5" t="s">
        <v>958</v>
      </c>
      <c r="D48" s="7">
        <f>VLOOKUP(A48,[6]统分表!$B$3:$G$57,6,0)</f>
        <v>46</v>
      </c>
    </row>
    <row r="49" spans="1:4">
      <c r="A49" s="5" t="s">
        <v>959</v>
      </c>
      <c r="B49" s="5" t="s">
        <v>960</v>
      </c>
      <c r="C49" s="5" t="s">
        <v>961</v>
      </c>
      <c r="D49" s="7">
        <f>VLOOKUP(A49,[6]统分表!$B$3:$G$57,6,0)</f>
        <v>47</v>
      </c>
    </row>
    <row r="50" spans="1:4">
      <c r="A50" s="5" t="s">
        <v>962</v>
      </c>
      <c r="B50" s="5" t="s">
        <v>963</v>
      </c>
      <c r="C50" s="5" t="s">
        <v>964</v>
      </c>
      <c r="D50" s="7">
        <f>VLOOKUP(A50,[6]统分表!$B$3:$G$57,6,0)</f>
        <v>48</v>
      </c>
    </row>
    <row r="51" spans="1:4">
      <c r="A51" s="5" t="s">
        <v>965</v>
      </c>
      <c r="B51" s="5" t="s">
        <v>966</v>
      </c>
      <c r="C51" s="5" t="s">
        <v>967</v>
      </c>
      <c r="D51" s="7">
        <f>VLOOKUP(A51,[6]统分表!$B$3:$G$57,6,0)</f>
        <v>49</v>
      </c>
    </row>
    <row r="52" spans="1:4">
      <c r="A52" s="5" t="s">
        <v>968</v>
      </c>
      <c r="B52" s="5" t="s">
        <v>969</v>
      </c>
      <c r="C52" s="5" t="s">
        <v>970</v>
      </c>
      <c r="D52" s="7">
        <f>VLOOKUP(A52,[6]统分表!$B$3:$G$57,6,0)</f>
        <v>50</v>
      </c>
    </row>
    <row r="53" spans="1:4">
      <c r="A53" s="5" t="s">
        <v>971</v>
      </c>
      <c r="B53" s="5" t="s">
        <v>972</v>
      </c>
      <c r="C53" s="5" t="s">
        <v>973</v>
      </c>
      <c r="D53" s="7">
        <f>VLOOKUP(A53,[6]统分表!$B$3:$G$57,6,0)</f>
        <v>51</v>
      </c>
    </row>
    <row r="54" spans="1:4">
      <c r="A54" s="5" t="s">
        <v>974</v>
      </c>
      <c r="B54" s="5" t="s">
        <v>975</v>
      </c>
      <c r="C54" s="5" t="s">
        <v>976</v>
      </c>
      <c r="D54" s="7">
        <f>VLOOKUP(A54,[6]统分表!$B$3:$G$57,6,0)</f>
        <v>52</v>
      </c>
    </row>
    <row r="55" spans="1:4">
      <c r="A55" s="5" t="s">
        <v>977</v>
      </c>
      <c r="B55" s="5" t="s">
        <v>978</v>
      </c>
      <c r="C55" s="5" t="s">
        <v>979</v>
      </c>
      <c r="D55" s="7">
        <f>VLOOKUP(A55,[6]统分表!$B$3:$G$57,6,0)</f>
        <v>53</v>
      </c>
    </row>
    <row r="56" spans="1:4">
      <c r="A56" s="5" t="s">
        <v>980</v>
      </c>
      <c r="B56" s="5" t="s">
        <v>981</v>
      </c>
      <c r="C56" s="5" t="s">
        <v>982</v>
      </c>
      <c r="D56" s="7">
        <f>VLOOKUP(A56,[6]统分表!$B$3:$G$57,6,0)</f>
        <v>54</v>
      </c>
    </row>
    <row r="57" spans="1:4">
      <c r="A57" s="5" t="s">
        <v>983</v>
      </c>
      <c r="B57" s="5" t="s">
        <v>984</v>
      </c>
      <c r="C57" s="5" t="s">
        <v>985</v>
      </c>
      <c r="D57" s="7">
        <f>VLOOKUP(A57,[6]统分表!$B$3:$G$57,6,0)</f>
        <v>55</v>
      </c>
    </row>
  </sheetData>
  <autoFilter ref="A1:D57">
    <extLst/>
  </autoFilter>
  <sortState ref="A2:D56">
    <sortCondition ref="D2:D56"/>
  </sortState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数字创意（含文旅）</vt:lpstr>
      <vt:lpstr>新一代信息技术（含人工智能）</vt:lpstr>
      <vt:lpstr>新材料和绿色软包装产业</vt:lpstr>
      <vt:lpstr>新能源和汽车电子产业</vt:lpstr>
      <vt:lpstr>智能制造产业</vt:lpstr>
      <vt:lpstr>生命健康产业</vt:lpstr>
      <vt:lpstr>绿色食品产业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touhishikaoru</dc:creator>
  <cp:lastModifiedBy>十口王木木</cp:lastModifiedBy>
  <dcterms:created xsi:type="dcterms:W3CDTF">2023-04-24T04:36:00Z</dcterms:created>
  <dcterms:modified xsi:type="dcterms:W3CDTF">2023-05-19T13:15:27Z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197015CA7DEE983D0E58676472FDD4F8_43</vt:lpwstr>
  </property>
  <property fmtid="{D5CDD505-2E9C-101B-9397-08002B2CF9AE}" pid="3" name="KSOProductBuildVer">
    <vt:lpwstr>2052-11.1.0.14309</vt:lpwstr>
  </property>
</Properties>
</file>